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tsuko 1/Desktop/"/>
    </mc:Choice>
  </mc:AlternateContent>
  <xr:revisionPtr revIDLastSave="0" documentId="13_ncr:1_{39D698FB-5DCA-6349-90BC-2A4B91F9496D}" xr6:coauthVersionLast="45" xr6:coauthVersionMax="46" xr10:uidLastSave="{00000000-0000-0000-0000-000000000000}"/>
  <bookViews>
    <workbookView xWindow="2960" yWindow="460" windowWidth="43120" windowHeight="27860" xr2:uid="{00000000-000D-0000-FFFF-FFFF00000000}"/>
  </bookViews>
  <sheets>
    <sheet name="注文シート" sheetId="1" r:id="rId1"/>
    <sheet name="リスト" sheetId="4" r:id="rId2"/>
    <sheet name="送料設定" sheetId="5" r:id="rId3"/>
    <sheet name="data " sheetId="3" state="hidden" r:id="rId4"/>
  </sheets>
  <definedNames>
    <definedName name="_xlnm._FilterDatabase" localSheetId="3" hidden="1">'data '!$A$3:$J$63</definedName>
    <definedName name="_xlnm._FilterDatabase" localSheetId="1" hidden="1">リスト!$A$2:$F$100</definedName>
    <definedName name="_xlnm._FilterDatabase" localSheetId="0" hidden="1">注文シート!#REF!</definedName>
    <definedName name="Charge4">'data '!$DU$5:$DU$8</definedName>
    <definedName name="Child4">'data '!$DS$5:$DS$8</definedName>
    <definedName name="Classic4">'data '!$DV$5:$DV$8</definedName>
    <definedName name="code">'data '!$N$4:$DZ$4</definedName>
    <definedName name="jh25w">'data '!$DK$4:$DK$8</definedName>
    <definedName name="jh30w">'data '!$DL$4:$DL$14</definedName>
    <definedName name="jh40w">'data '!$DM$4:$DM$14</definedName>
    <definedName name="jh50w">'data '!$DN$4:$DN$14</definedName>
    <definedName name="Mamamilk4">'data '!$DT$5:$DT$8</definedName>
    <definedName name="OKOMEBANZUKESELECTION20162合">'data '!$DG$5:$DG$6</definedName>
    <definedName name="OKOMEBANZUKESELECTION20163合">'data '!$DH$5:$DH$6</definedName>
    <definedName name="_xlnm.Print_Area" localSheetId="0">注文シート!$A$1:$EJ$53</definedName>
    <definedName name="Special9">'data '!$DQ$5:$DQ$8</definedName>
    <definedName name="Standard4">'data '!$DR$5:$DR$8</definedName>
    <definedName name="あい">'data '!$AC$76</definedName>
    <definedName name="あいてむ">'data '!$N$75:$DK$75</definedName>
    <definedName name="あおい">'data '!$AV$76:$AV$77</definedName>
    <definedName name="あきごぶ">'data '!$CZ$76:$CZ$77</definedName>
    <definedName name="あきはちぶ">'data '!$DB$76:$DB$77</definedName>
    <definedName name="あきまんかい">'data '!$DC$76:$DC$77</definedName>
    <definedName name="あきろくぶ">'data '!$DA$76:$DA$77</definedName>
    <definedName name="あらしやま">'data '!$AE$76:$AE$77</definedName>
    <definedName name="いろあそびひぃちゃん">'data '!$BZ$5</definedName>
    <definedName name="いろあそびふぅちゃん">'data '!$BY$5</definedName>
    <definedName name="いろあそびみぃちゃん">'data '!$DP$5:$DP$6</definedName>
    <definedName name="いろあそびむぅちゃん">'data '!$BW$5</definedName>
    <definedName name="いろあそびよぅちゃん">'data '!$BX$5</definedName>
    <definedName name="うめ">'data '!$AY$76:$AY$77</definedName>
    <definedName name="えんざん">'data '!$BJ$76:$BJ$77</definedName>
    <definedName name="おきなご">'data '!$AM$76</definedName>
    <definedName name="おきなさん">'data '!$AN$76</definedName>
    <definedName name="おこめばんづけ2016さんごう">'data '!$DE$76:$DE$77</definedName>
    <definedName name="おこめばんづけ2016にごう">'data '!$DD$76:$DD$77</definedName>
    <definedName name="おこめばんづけさんごう">'data '!$CI$76:$CI$77</definedName>
    <definedName name="おこめばんづけにごう">'data '!$CH$76:$CH$77</definedName>
    <definedName name="おむろ">'data '!$BN$76:$BN$77</definedName>
    <definedName name="かぐら">'data '!$AI$76</definedName>
    <definedName name="かつら">'data '!$CX$76:$CX$77</definedName>
    <definedName name="からこ">'data '!$AK$76</definedName>
    <definedName name="ぎおん">'data '!$BM$76</definedName>
    <definedName name="きっちょう">'data '!$Y$76:$Y$77</definedName>
    <definedName name="きてぃむぅちゃん">'data '!$DF$76:$DF$77</definedName>
    <definedName name="きてぃよぅちゃん">'data '!$DG$76:$DG$77</definedName>
    <definedName name="きぬがさ">'data '!$BO$76:$BO$77</definedName>
    <definedName name="きぶね">'data '!$AU$76</definedName>
    <definedName name="きよたき">'data '!$BP$76:$BP$77</definedName>
    <definedName name="きよみず">'data '!$BK$76:$BK$77</definedName>
    <definedName name="きり">'data '!$AX$76:$AX$77</definedName>
    <definedName name="くらしっくふぉー">'data '!$DS$76</definedName>
    <definedName name="くらま">'data '!$AT$76:$AT$77</definedName>
    <definedName name="けんじょうまい">'data '!$S$76:$S$77</definedName>
    <definedName name="こい">'data '!$DL$76:$DL$77</definedName>
    <definedName name="ことぶき">'data '!$Q$76</definedName>
    <definedName name="ごぶ">'data '!$V$76:$V$77</definedName>
    <definedName name="ごぶなつ">'data '!$CG$76:$CG$77</definedName>
    <definedName name="さが">'data '!$AR$76:$AR$77</definedName>
    <definedName name="さくら">'data '!$BB$76:$BB$77</definedName>
    <definedName name="さんぶ">'data '!$W$76</definedName>
    <definedName name="しき">'data '!$AJ$76</definedName>
    <definedName name="しじょう">'data '!$BH$76:$BH$77</definedName>
    <definedName name="しのびおきな">'data '!$CO$76:$CO$77</definedName>
    <definedName name="しのびかぐら">'data '!$CP$76:$CP$77</definedName>
    <definedName name="しのびからこ">'data '!$CR$76:$CR$77</definedName>
    <definedName name="しのびけんじょうまい">'data '!$CW$76:$CW$77</definedName>
    <definedName name="しのびごぶ">'data '!$CL$76:$CL$77</definedName>
    <definedName name="しのびさんぶ">'data '!$CK$76</definedName>
    <definedName name="しのびしき">'data '!$CQ$76:$CQ$77</definedName>
    <definedName name="しのびともえ">'data '!$CU$76:$CU$77</definedName>
    <definedName name="しのびにぶ">'data '!$CJ$76</definedName>
    <definedName name="しのびはくさん">'data '!$CV$76:$CV$77</definedName>
    <definedName name="しのびはつね">'data '!$CS$76:$CS$77</definedName>
    <definedName name="しのびまんかい">'data '!$CN$76:$CN$77</definedName>
    <definedName name="しのびまんざい">'data '!$CT$76:$CT$77</definedName>
    <definedName name="しのびろくぶ">'data '!$CM$76:$CM$77</definedName>
    <definedName name="しゅく">'data '!$R$76</definedName>
    <definedName name="しょう">'data '!$BT$76</definedName>
    <definedName name="しらかわ">'data '!$BI$76:$BI$77</definedName>
    <definedName name="すたんだーどふぉー">'data '!$DO$76</definedName>
    <definedName name="すぺしゃるないん">'data '!$DN$76</definedName>
    <definedName name="そなえポータブル">'data '!$O$5:$O$9</definedName>
    <definedName name="そなえミール">'data '!$P$5:$P$9</definedName>
    <definedName name="だい">'data '!$BU$76</definedName>
    <definedName name="だいご">'data '!$AQ$76:$AQ$77</definedName>
    <definedName name="たかお">'data '!$BQ$76</definedName>
    <definedName name="たかせ">'data '!$BE$76</definedName>
    <definedName name="たけ">'data '!$AZ$76:$AZ$77</definedName>
    <definedName name="ちゃーじふぉー">'data '!$DR$76</definedName>
    <definedName name="ちゃいるどふぉー">'data '!$DP$76</definedName>
    <definedName name="ともえ">'data '!$AG$76</definedName>
    <definedName name="とわ">'data '!$AA$76:$AA$77</definedName>
    <definedName name="にしき">'data '!$AB$76:$AB$77</definedName>
    <definedName name="にぶ">'data '!$X$76</definedName>
    <definedName name="はくさん">'data '!$AH$76</definedName>
    <definedName name="はちぶ">'data '!$BR$76:$BR$77</definedName>
    <definedName name="はちぶなつ">'data '!$CE$76:$CE$77</definedName>
    <definedName name="はつね">'data '!$AL$76</definedName>
    <definedName name="はなみ">'data '!$BF$76</definedName>
    <definedName name="はるごぶ">'data '!$CC$76:$CC$77</definedName>
    <definedName name="はるはちぶ">'data '!$CA$76:$CA$77</definedName>
    <definedName name="はるまんかい">'data '!$BZ$76:$BZ$77</definedName>
    <definedName name="はるろくぶ">'data '!$CB$76:$CB$77</definedName>
    <definedName name="はろぅきてぃいろあそびむぅちゃん">'data '!$DI$5:$DI$6</definedName>
    <definedName name="はろぅきてぃいろあそびよぅちゃん">'data '!$DJ$5:$DJ$6</definedName>
    <definedName name="ひぃちゃん">'data '!$BY$76</definedName>
    <definedName name="ひがしやま">'data '!$AD$76:$AD$77</definedName>
    <definedName name="ひやしちゃつづけうめ">'data '!$DT$76:$DT$77</definedName>
    <definedName name="ひやしちゃつづけたけ">'data '!$DU$76:$DU$77</definedName>
    <definedName name="ひやしちゃつづけまつ">'data '!$DV$76:$DV$77</definedName>
    <definedName name="ふぅちゃん">'data '!$BX$76</definedName>
    <definedName name="ふじ">'data '!$AW$76:$AW$77</definedName>
    <definedName name="ふしみ">'data '!$AP$76:$AP$77</definedName>
    <definedName name="ふゆごぶ">'data '!$DH$76:$DH$77</definedName>
    <definedName name="ふゆはちぶ">'data '!$DJ$76:$DJ$77</definedName>
    <definedName name="ふゆまんかい">'data '!$DK$76:$DK$77</definedName>
    <definedName name="ふゆろくぶ">'data '!$DI$76:$DI$77</definedName>
    <definedName name="へいあん">'data '!$AO$76:$AO$77</definedName>
    <definedName name="ほうらい">'data '!$Z$76:$Z$77</definedName>
    <definedName name="ぽーたぶる">'data '!$O$76</definedName>
    <definedName name="まつ">'data '!$BA$76:$BA$77</definedName>
    <definedName name="まつお">'data '!$CY$76:$CY$77</definedName>
    <definedName name="ままみるくふぉー">'data '!$DQ$76</definedName>
    <definedName name="まんかい">'data '!$T$76:$T$77</definedName>
    <definedName name="まんかいなつ">'data '!$CD$76:$CD$77</definedName>
    <definedName name="まんざい">'data '!$AF$76</definedName>
    <definedName name="みぃちゃん">'data '!$DM$76</definedName>
    <definedName name="みーる">'data '!$P$76</definedName>
    <definedName name="みに">'data '!$BS$76</definedName>
    <definedName name="みやがわ">'data '!$BG$76</definedName>
    <definedName name="むぅちゃん">'data '!$BV$76:$BV$77</definedName>
    <definedName name="むろまち">'data '!$AS$76:$AS$77</definedName>
    <definedName name="もも">'data '!$BC$76:$BC$77</definedName>
    <definedName name="やさか">'data '!$BL$76</definedName>
    <definedName name="よぅちゃん">'data '!$BW$76:$BW$77</definedName>
    <definedName name="らん">'data '!$BD$76:$BD$77</definedName>
    <definedName name="ろくぶ">'data '!$U$76:$U$77</definedName>
    <definedName name="ろくぶなつ">'data '!$CF$76:$CF$77</definedName>
    <definedName name="夏の京御膳冷やし茶漬け松">'data '!$DY$5:$DY$14</definedName>
    <definedName name="夏の京御膳冷やし茶漬け竹">'data '!$DX$5:$DX$12</definedName>
    <definedName name="夏の京御膳冷やし茶漬け梅">'data '!$DW$5:$DW$12</definedName>
    <definedName name="華かざり「寿」">'data '!$Q$5</definedName>
    <definedName name="華かざり「祝」">'data '!$R$5</definedName>
    <definedName name="感謝米">'data '!$DZ$5</definedName>
    <definedName name="祇園囃子翁霞3kg">'data '!$AO$5:$AO$14</definedName>
    <definedName name="祇園囃子翁霞5kg">'data '!$AN$5:$AN$6+'data '!$AN$5:$AN$8</definedName>
    <definedName name="祇園囃子桂">'data '!$DA$5:$DA$14</definedName>
    <definedName name="祇園囃子四季">'data '!$AK$5:$AK$6</definedName>
    <definedName name="祇園囃子偲シリーズ翁霞">'data '!$CR$5:$CR$6</definedName>
    <definedName name="祇園囃子偲シリーズ四季">'data '!$CT$5:$CT$6</definedName>
    <definedName name="祇園囃子偲シリーズ初音">'data '!$CV$5:$CV$6</definedName>
    <definedName name="祇園囃子偲シリーズ神楽">'data '!$CS$5:$CS$6</definedName>
    <definedName name="祇園囃子偲シリーズ唐子">'data '!$CU$5:$CU$6</definedName>
    <definedName name="祇園囃子偲シリーズ巴">'data '!$CX$5:$CX$6</definedName>
    <definedName name="祇園囃子偲シリーズ白山">'data '!$CY$5:$CY$6</definedName>
    <definedName name="祇園囃子偲シリーズ萬才">'data '!$CW$5:$CW$6</definedName>
    <definedName name="祇園囃子初音">'data '!$AM$5:$AM$8</definedName>
    <definedName name="祇園囃子松尾">'data '!$DB$5:$DB$12</definedName>
    <definedName name="祇園囃子神楽">'data '!$AJ$5:$AJ$8</definedName>
    <definedName name="祇園囃子唐子">'data '!$AL$5:$AL$8</definedName>
    <definedName name="祇園囃子東山">'data '!$AE$5:$AE$14</definedName>
    <definedName name="祇園囃子巴">'data '!$AH$5:$AH$8</definedName>
    <definedName name="祇園囃子白山">'data '!$AI$5:$AI$8</definedName>
    <definedName name="祇園囃子嵐山">'data '!$AF$5:$AF$14</definedName>
    <definedName name="祇園囃子萬才">'data '!$AG$5:$AG$8</definedName>
    <definedName name="京御膳むすび葵">'data '!$AW$5:$AW$14</definedName>
    <definedName name="京御膳むすび桐">'data '!$AY$5:$AY$14</definedName>
    <definedName name="京御膳むすび藤">'data '!$AX$5:$AX$14</definedName>
    <definedName name="京御膳茶漬け松">'data '!$BB$5:$BB$12</definedName>
    <definedName name="京御膳茶漬け竹">'data '!$BA$5:$BA$12</definedName>
    <definedName name="京御膳茶漬け梅">'data '!$AZ$5:$AZ$14</definedName>
    <definedName name="献上米">'data '!$S$5:$S$6</definedName>
    <definedName name="献上米偲">'data '!$CZ$5:$CZ$6</definedName>
    <definedName name="紫風呂敷_1_620円">'data '!$BZ$76:$BZ$77</definedName>
    <definedName name="写真">'data '!$U$26:$U$31</definedName>
    <definedName name="手提げ袋ミニ">'data '!$BT$5</definedName>
    <definedName name="手提げ袋小">'data '!$BU$5</definedName>
    <definedName name="手提げ袋大">'data '!$BV$5</definedName>
    <definedName name="十二単鞍馬">'data '!$AU$5:$AU$12</definedName>
    <definedName name="十二単貴船">'data '!$AV$5:$AV$6</definedName>
    <definedName name="十二単詰合せ衣笠">'data '!$BP$5:$BP$12</definedName>
    <definedName name="十二単詰合せ御室">'data '!$BO$5:$BO$12</definedName>
    <definedName name="十二単詰合せ高雄">'data '!$BR$5:$BR$6</definedName>
    <definedName name="十二単詰合せ清滝">'data '!$BQ$5:$BQ$12</definedName>
    <definedName name="十二単詰合せ千鳥">'data '!$BS$5:$BS$8</definedName>
    <definedName name="十二単五分咲き">'data '!$W$5:$W$8</definedName>
    <definedName name="十二単五分咲き夏">'data '!$CH$5:$CH$8</definedName>
    <definedName name="十二単五分咲き秋">'data '!$DC$5:$DC$8</definedName>
    <definedName name="十二単五分咲き春">'data '!$CD$5:$CD$8</definedName>
    <definedName name="十二単五分咲き冬">'data '!$DK$5:$DK$8</definedName>
    <definedName name="十二単嵯峨">'data '!$AS$5:$AS$12</definedName>
    <definedName name="十二単三分咲き">'data '!$X$5:$X$8</definedName>
    <definedName name="十二単室町">'data '!$AT$5:$AT$12</definedName>
    <definedName name="十二単偲五分">'data '!$CO$5:$CO$6</definedName>
    <definedName name="十二単偲三分">'data '!$CN$5:$CN$6</definedName>
    <definedName name="十二単偲二分">'data '!$CM$5:$CM$6</definedName>
    <definedName name="十二単偲満">'data '!$CQ$5:$CQ$8</definedName>
    <definedName name="十二単偲六分">'data '!$CP$5:$CP$8</definedName>
    <definedName name="十二単醍醐">'data '!$AR$5:$AR$12</definedName>
    <definedName name="十二単二分咲き">'data '!$Y$5:$Y$8</definedName>
    <definedName name="十二単八分咲き">'data '!$CL$5:$CL$12</definedName>
    <definedName name="十二単八分咲き夏">'data '!$CF$5:$CF$12</definedName>
    <definedName name="十二単八分咲き秋">'data '!$DE$5:$DE$14</definedName>
    <definedName name="十二単八分咲き春">'data '!$CB$5:$CB$12</definedName>
    <definedName name="十二単八分咲き冬">'data '!$DM$5:$DM$14</definedName>
    <definedName name="十二単伏見">'data '!$AQ$5:$AQ$14</definedName>
    <definedName name="十二単平安">'data '!$AP$5:$AP$14</definedName>
    <definedName name="十二単満開">'data '!$T$5:$T$12</definedName>
    <definedName name="十二単満開お米券付">'data '!$U$5:$U$14</definedName>
    <definedName name="十二単満開夏">'data '!$CE$5:$CE$14</definedName>
    <definedName name="十二単満開秋">'data '!$DF$5:$DF$14</definedName>
    <definedName name="十二単満開春">'data '!$CA$5:$CA$14</definedName>
    <definedName name="十二単満開冬">'data '!$DN$5:$DN$14</definedName>
    <definedName name="十二単六分咲き">'data '!$V$5:$V$14</definedName>
    <definedName name="十二単六分咲き夏">'data '!$CG$5:$CG$14</definedName>
    <definedName name="十二単六分咲き秋">'data '!$DD$5:$DD$14</definedName>
    <definedName name="十二単六分咲き春">'data '!$CC$5:$CC$14</definedName>
    <definedName name="十二単六分咲き冬">'data '!$DL$5:$DL$14</definedName>
    <definedName name="炊き込みご飯桜">'data '!$BC$5:$BC$14</definedName>
    <definedName name="炊き込みご飯桃">'data '!$BD$5:$BD$14</definedName>
    <definedName name="炊き込みご飯蘭">'data '!$BE$5:$BE$12</definedName>
    <definedName name="都道府県">'data '!$AD$27:$AD$73</definedName>
    <definedName name="配達希望時間">'data '!$N$36:$N$41</definedName>
    <definedName name="柄">'data '!$N$44:$N$63</definedName>
    <definedName name="米料亭円山">'data '!$BK$5:$BK$12</definedName>
    <definedName name="米料亭花見">'data '!$BG$5:$BG$8</definedName>
    <definedName name="米料亭祇園">'data '!$BN$5</definedName>
    <definedName name="米料亭宮川">'data '!$BH$5:$BH$8</definedName>
    <definedName name="米料亭高瀬">'data '!$BF$5:$BF$8</definedName>
    <definedName name="米料亭四条">'data '!$BI$5:$BI$14</definedName>
    <definedName name="米料亭清水">'data '!$BL$5:$BL$12</definedName>
    <definedName name="米料亭白川">'data '!$BJ$5:$BJ$12</definedName>
    <definedName name="米料亭八坂">'data '!$BM$5</definedName>
    <definedName name="有">'data '!$AI$27:$AI$28</definedName>
    <definedName name="良縁米愛">'data '!$AD$5:$AD$8</definedName>
    <definedName name="良縁米永久">'data '!$AB$5:$AB$6</definedName>
    <definedName name="良縁米吉兆">'data '!$Z$5:$Z$6</definedName>
    <definedName name="良縁米錦">'data '!$AC$5:$AC$6</definedName>
    <definedName name="良縁米宝来">'data '!$AA$5:$AA$6</definedName>
    <definedName name="良縁米恋">'data '!$DO$5:$DO$14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J21" i="1" l="1"/>
  <c r="EJ22" i="1"/>
  <c r="EJ23" i="1"/>
  <c r="EJ24" i="1"/>
  <c r="EJ25" i="1"/>
  <c r="EJ26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39" i="1"/>
  <c r="EJ20" i="1"/>
  <c r="D56" i="4" l="1"/>
  <c r="D71" i="4"/>
  <c r="D73" i="4"/>
  <c r="D72" i="4"/>
  <c r="D75" i="4"/>
  <c r="D76" i="4"/>
  <c r="D77" i="4"/>
  <c r="D78" i="4"/>
  <c r="D79" i="4"/>
  <c r="D74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32" i="4"/>
  <c r="BR20" i="1"/>
  <c r="D31" i="4" l="1"/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P21" i="1" l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EK20" i="1"/>
  <c r="EK27" i="1"/>
  <c r="EK28" i="1"/>
  <c r="EK21" i="1"/>
  <c r="EK22" i="1"/>
  <c r="EK23" i="1"/>
  <c r="EK24" i="1"/>
  <c r="EK25" i="1"/>
  <c r="EK26" i="1"/>
  <c r="EK29" i="1"/>
  <c r="EK30" i="1"/>
  <c r="EK31" i="1"/>
  <c r="EK32" i="1"/>
  <c r="EK33" i="1"/>
  <c r="EK34" i="1"/>
  <c r="EK35" i="1"/>
  <c r="EK36" i="1"/>
  <c r="EK37" i="1"/>
  <c r="EK38" i="1"/>
  <c r="EK39" i="1"/>
  <c r="DD19" i="1"/>
  <c r="DD20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CP20" i="1"/>
  <c r="BR24" i="1"/>
  <c r="BR23" i="1"/>
  <c r="BR22" i="1"/>
  <c r="BR21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DE19" i="1"/>
  <c r="DG19" i="1" s="1"/>
  <c r="CV20" i="1"/>
  <c r="DN19" i="1"/>
  <c r="DN20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CV38" i="1"/>
  <c r="CV27" i="1"/>
  <c r="DE26" i="1"/>
  <c r="DF26" i="1" s="1"/>
  <c r="DE27" i="1"/>
  <c r="DG27" i="1" s="1"/>
  <c r="DE28" i="1"/>
  <c r="DF28" i="1" s="1"/>
  <c r="DE29" i="1"/>
  <c r="DF29" i="1" s="1"/>
  <c r="DE30" i="1"/>
  <c r="DF30" i="1" s="1"/>
  <c r="DE31" i="1"/>
  <c r="DG31" i="1" s="1"/>
  <c r="DE32" i="1"/>
  <c r="DF32" i="1" s="1"/>
  <c r="DE33" i="1"/>
  <c r="DG33" i="1" s="1"/>
  <c r="DE34" i="1"/>
  <c r="DG34" i="1" s="1"/>
  <c r="DE35" i="1"/>
  <c r="DF35" i="1" s="1"/>
  <c r="DE36" i="1"/>
  <c r="DF36" i="1" s="1"/>
  <c r="DE37" i="1"/>
  <c r="DG37" i="1" s="1"/>
  <c r="DE38" i="1"/>
  <c r="DG38" i="1" s="1"/>
  <c r="DE39" i="1"/>
  <c r="DF39" i="1" s="1"/>
  <c r="DE20" i="1"/>
  <c r="DF20" i="1" s="1"/>
  <c r="DE22" i="1"/>
  <c r="DG22" i="1" s="1"/>
  <c r="DE23" i="1"/>
  <c r="DG23" i="1" s="1"/>
  <c r="DE24" i="1"/>
  <c r="DG24" i="1" s="1"/>
  <c r="DE25" i="1"/>
  <c r="DF25" i="1" s="1"/>
  <c r="CV29" i="1"/>
  <c r="CV31" i="1"/>
  <c r="CV25" i="1"/>
  <c r="CV33" i="1"/>
  <c r="CV26" i="1"/>
  <c r="CV30" i="1"/>
  <c r="CV34" i="1"/>
  <c r="CV39" i="1"/>
  <c r="CV36" i="1"/>
  <c r="CV23" i="1"/>
  <c r="CV22" i="1"/>
  <c r="CV35" i="1"/>
  <c r="CV32" i="1"/>
  <c r="CV24" i="1"/>
  <c r="CV28" i="1"/>
  <c r="CV37" i="1"/>
  <c r="DF34" i="1"/>
  <c r="DG36" i="1"/>
  <c r="DG28" i="1" l="1"/>
  <c r="DF27" i="1"/>
  <c r="DF38" i="1"/>
  <c r="DG30" i="1"/>
  <c r="DC19" i="1"/>
  <c r="DG32" i="1"/>
  <c r="DG35" i="1"/>
  <c r="DG25" i="1"/>
  <c r="DG20" i="1"/>
  <c r="DG29" i="1"/>
  <c r="DF23" i="1"/>
  <c r="DG39" i="1"/>
  <c r="DF19" i="1"/>
  <c r="DF31" i="1"/>
  <c r="DF24" i="1"/>
  <c r="DG26" i="1"/>
  <c r="AU13" i="1"/>
  <c r="AP14" i="1"/>
  <c r="DF22" i="1"/>
  <c r="DF33" i="1"/>
  <c r="DF37" i="1"/>
  <c r="AU12" i="1" l="1"/>
</calcChain>
</file>

<file path=xl/sharedStrings.xml><?xml version="1.0" encoding="utf-8"?>
<sst xmlns="http://schemas.openxmlformats.org/spreadsheetml/2006/main" count="2464" uniqueCount="1132">
  <si>
    <t>〒</t>
    <phoneticPr fontId="2"/>
  </si>
  <si>
    <t>ご住所</t>
    <rPh sb="1" eb="3">
      <t>ジュウショ</t>
    </rPh>
    <phoneticPr fontId="2"/>
  </si>
  <si>
    <t>TEL</t>
    <phoneticPr fontId="2"/>
  </si>
  <si>
    <t>柄</t>
    <rPh sb="0" eb="1">
      <t>ガラ</t>
    </rPh>
    <phoneticPr fontId="2"/>
  </si>
  <si>
    <t>お届け先様のお名前</t>
    <rPh sb="1" eb="2">
      <t>トド</t>
    </rPh>
    <rPh sb="3" eb="4">
      <t>サキ</t>
    </rPh>
    <rPh sb="4" eb="5">
      <t>サマ</t>
    </rPh>
    <rPh sb="7" eb="9">
      <t>ナマエ</t>
    </rPh>
    <phoneticPr fontId="2"/>
  </si>
  <si>
    <t>送料</t>
    <rPh sb="0" eb="2">
      <t>ソウリョウ</t>
    </rPh>
    <phoneticPr fontId="2"/>
  </si>
  <si>
    <t>例</t>
    <rPh sb="0" eb="1">
      <t>レイ</t>
    </rPh>
    <phoneticPr fontId="2"/>
  </si>
  <si>
    <t>フリーダイヤル</t>
    <phoneticPr fontId="2"/>
  </si>
  <si>
    <t>お名前</t>
    <rPh sb="1" eb="3">
      <t>ナマエ</t>
    </rPh>
    <phoneticPr fontId="2"/>
  </si>
  <si>
    <t>ご注文者様情報</t>
    <rPh sb="1" eb="3">
      <t>チュウモン</t>
    </rPh>
    <rPh sb="3" eb="4">
      <t>シャ</t>
    </rPh>
    <rPh sb="4" eb="5">
      <t>サマ</t>
    </rPh>
    <rPh sb="5" eb="7">
      <t>ジョウホウ</t>
    </rPh>
    <phoneticPr fontId="2"/>
  </si>
  <si>
    <t>配達希望時間</t>
    <rPh sb="0" eb="2">
      <t>ハイタツ</t>
    </rPh>
    <rPh sb="2" eb="4">
      <t>キボウ</t>
    </rPh>
    <rPh sb="4" eb="6">
      <t>ジカン</t>
    </rPh>
    <phoneticPr fontId="2"/>
  </si>
  <si>
    <t>連絡可能時間</t>
    <phoneticPr fontId="2"/>
  </si>
  <si>
    <t>緊急連絡先</t>
    <rPh sb="0" eb="2">
      <t>キンキュウ</t>
    </rPh>
    <rPh sb="2" eb="5">
      <t>レンラクサキ</t>
    </rPh>
    <phoneticPr fontId="2"/>
  </si>
  <si>
    <t>華かざり「寿」</t>
    <rPh sb="0" eb="1">
      <t>ハナ</t>
    </rPh>
    <rPh sb="5" eb="6">
      <t>コトブキ</t>
    </rPh>
    <phoneticPr fontId="2"/>
  </si>
  <si>
    <t>華かざり「祝」</t>
    <rPh sb="0" eb="1">
      <t>ハナ</t>
    </rPh>
    <rPh sb="5" eb="6">
      <t>イワ</t>
    </rPh>
    <phoneticPr fontId="2"/>
  </si>
  <si>
    <t>献上米</t>
    <rPh sb="0" eb="2">
      <t>ケンジョウ</t>
    </rPh>
    <rPh sb="2" eb="3">
      <t>マイ</t>
    </rPh>
    <phoneticPr fontId="2"/>
  </si>
  <si>
    <t>十二単シリーズ</t>
    <rPh sb="0" eb="3">
      <t>ジュウニヒトエ</t>
    </rPh>
    <phoneticPr fontId="2"/>
  </si>
  <si>
    <t>良縁米シリーズ</t>
    <rPh sb="0" eb="2">
      <t>リョウエン</t>
    </rPh>
    <rPh sb="2" eb="3">
      <t>マイ</t>
    </rPh>
    <phoneticPr fontId="2"/>
  </si>
  <si>
    <t>祇園囃子</t>
    <rPh sb="0" eb="2">
      <t>ギオン</t>
    </rPh>
    <rPh sb="2" eb="4">
      <t>ハヤシ</t>
    </rPh>
    <phoneticPr fontId="2"/>
  </si>
  <si>
    <t>十二単 詰合せ</t>
    <rPh sb="0" eb="3">
      <t>ジュウニヒトエ</t>
    </rPh>
    <phoneticPr fontId="2"/>
  </si>
  <si>
    <t>京御膳 詰合せ</t>
    <rPh sb="0" eb="3">
      <t>キョウゴゼン</t>
    </rPh>
    <rPh sb="4" eb="6">
      <t>ツメアワ</t>
    </rPh>
    <phoneticPr fontId="2"/>
  </si>
  <si>
    <t>米料亭ギフト詰合せ</t>
    <rPh sb="0" eb="3">
      <t>コメリョウテイ</t>
    </rPh>
    <rPh sb="6" eb="8">
      <t>ツメアワ</t>
    </rPh>
    <phoneticPr fontId="2"/>
  </si>
  <si>
    <t>十二単詰合せ&lt;3合&gt;</t>
    <rPh sb="0" eb="3">
      <t>ジュウニヒトエ</t>
    </rPh>
    <rPh sb="8" eb="9">
      <t>ゴウ</t>
    </rPh>
    <phoneticPr fontId="2"/>
  </si>
  <si>
    <t>商品コード</t>
    <rPh sb="0" eb="2">
      <t>ショウヒン</t>
    </rPh>
    <phoneticPr fontId="2"/>
  </si>
  <si>
    <t>お支払方法・配達希望日時</t>
    <rPh sb="6" eb="8">
      <t>ハイタツ</t>
    </rPh>
    <rPh sb="8" eb="11">
      <t>キボウビ</t>
    </rPh>
    <rPh sb="11" eb="12">
      <t>ジ</t>
    </rPh>
    <phoneticPr fontId="2"/>
  </si>
  <si>
    <t>kb30</t>
    <phoneticPr fontId="2"/>
  </si>
  <si>
    <t>合計金額（税込）</t>
    <rPh sb="0" eb="2">
      <t>ゴウケイ</t>
    </rPh>
    <rPh sb="2" eb="4">
      <t>キンガク</t>
    </rPh>
    <rPh sb="5" eb="7">
      <t>ゼイコミ</t>
    </rPh>
    <phoneticPr fontId="2"/>
  </si>
  <si>
    <t>■注意事項■</t>
    <rPh sb="1" eb="3">
      <t>チュウイ</t>
    </rPh>
    <rPh sb="3" eb="5">
      <t>ジコウ</t>
    </rPh>
    <phoneticPr fontId="2"/>
  </si>
  <si>
    <t>クレジットカード※先払</t>
    <rPh sb="9" eb="10">
      <t>サキ</t>
    </rPh>
    <rPh sb="10" eb="11">
      <t>バラ</t>
    </rPh>
    <phoneticPr fontId="2"/>
  </si>
  <si>
    <t>商品代金</t>
    <rPh sb="0" eb="2">
      <t>ショウヒン</t>
    </rPh>
    <rPh sb="2" eb="4">
      <t>ダイキン</t>
    </rPh>
    <phoneticPr fontId="2"/>
  </si>
  <si>
    <t>午前中</t>
    <rPh sb="0" eb="3">
      <t>ゴゼンチュウ</t>
    </rPh>
    <phoneticPr fontId="2"/>
  </si>
  <si>
    <t>14時-16時</t>
    <rPh sb="2" eb="3">
      <t>ジ</t>
    </rPh>
    <rPh sb="6" eb="7">
      <t>ジ</t>
    </rPh>
    <phoneticPr fontId="2"/>
  </si>
  <si>
    <t>16時-18時</t>
    <rPh sb="2" eb="3">
      <t>ジ</t>
    </rPh>
    <rPh sb="6" eb="7">
      <t>ジ</t>
    </rPh>
    <phoneticPr fontId="2"/>
  </si>
  <si>
    <t>指定無し</t>
    <rPh sb="0" eb="2">
      <t>シテイ</t>
    </rPh>
    <rPh sb="2" eb="3">
      <t>ナシ</t>
    </rPh>
    <phoneticPr fontId="2"/>
  </si>
  <si>
    <t>list2（箱色用）</t>
    <rPh sb="6" eb="7">
      <t>ハコ</t>
    </rPh>
    <rPh sb="7" eb="8">
      <t>イロ</t>
    </rPh>
    <rPh sb="8" eb="9">
      <t>ヨウ</t>
    </rPh>
    <phoneticPr fontId="2"/>
  </si>
  <si>
    <t>list.1（vlook用）</t>
    <rPh sb="12" eb="13">
      <t>ヨウ</t>
    </rPh>
    <phoneticPr fontId="2"/>
  </si>
  <si>
    <t>支払用</t>
    <rPh sb="0" eb="3">
      <t>シハライヨウ</t>
    </rPh>
    <phoneticPr fontId="2"/>
  </si>
  <si>
    <t>鯉</t>
    <rPh sb="0" eb="1">
      <t>コイ</t>
    </rPh>
    <phoneticPr fontId="2"/>
  </si>
  <si>
    <t>稲穂</t>
    <rPh sb="0" eb="2">
      <t>イナホ</t>
    </rPh>
    <phoneticPr fontId="2"/>
  </si>
  <si>
    <t>十二単満開</t>
    <rPh sb="0" eb="3">
      <t>ジュウニヒトエ</t>
    </rPh>
    <rPh sb="3" eb="5">
      <t>マンカイ</t>
    </rPh>
    <phoneticPr fontId="2"/>
  </si>
  <si>
    <t>十二単満開お米券付</t>
    <rPh sb="0" eb="3">
      <t>ジュウニヒトエ</t>
    </rPh>
    <rPh sb="3" eb="5">
      <t>マンカイ</t>
    </rPh>
    <rPh sb="6" eb="8">
      <t>コメケン</t>
    </rPh>
    <rPh sb="8" eb="9">
      <t>ツ</t>
    </rPh>
    <phoneticPr fontId="2"/>
  </si>
  <si>
    <t>良縁米吉兆</t>
    <rPh sb="0" eb="2">
      <t>リョウエン</t>
    </rPh>
    <rPh sb="2" eb="3">
      <t>マイ</t>
    </rPh>
    <rPh sb="3" eb="5">
      <t>キッチョウ</t>
    </rPh>
    <phoneticPr fontId="2"/>
  </si>
  <si>
    <t>良縁米宝来</t>
    <rPh sb="3" eb="5">
      <t>ホウライ</t>
    </rPh>
    <phoneticPr fontId="2"/>
  </si>
  <si>
    <t>良縁米永久</t>
    <rPh sb="3" eb="5">
      <t>トワ</t>
    </rPh>
    <phoneticPr fontId="2"/>
  </si>
  <si>
    <t>良縁米錦</t>
    <rPh sb="3" eb="4">
      <t>ニシキ</t>
    </rPh>
    <phoneticPr fontId="2"/>
  </si>
  <si>
    <t>良縁米愛</t>
    <rPh sb="3" eb="4">
      <t>アイ</t>
    </rPh>
    <phoneticPr fontId="2"/>
  </si>
  <si>
    <t>祇園囃子東山</t>
    <rPh sb="4" eb="6">
      <t>ヒガシヤマ</t>
    </rPh>
    <phoneticPr fontId="2"/>
  </si>
  <si>
    <t>祇園囃子嵐山</t>
    <rPh sb="4" eb="6">
      <t>アラシヤマ</t>
    </rPh>
    <phoneticPr fontId="2"/>
  </si>
  <si>
    <t>祇園囃子萬才</t>
    <rPh sb="4" eb="5">
      <t>ヨロズ</t>
    </rPh>
    <rPh sb="5" eb="6">
      <t>サイ</t>
    </rPh>
    <phoneticPr fontId="2"/>
  </si>
  <si>
    <t>祇園囃子巴</t>
    <rPh sb="4" eb="5">
      <t>トモエ</t>
    </rPh>
    <phoneticPr fontId="2"/>
  </si>
  <si>
    <t>祇園囃子白山</t>
    <rPh sb="4" eb="6">
      <t>ハクサン</t>
    </rPh>
    <phoneticPr fontId="2"/>
  </si>
  <si>
    <t>祇園囃子神楽</t>
    <rPh sb="4" eb="6">
      <t>カグラ</t>
    </rPh>
    <phoneticPr fontId="2"/>
  </si>
  <si>
    <t>祇園囃子四季</t>
    <rPh sb="4" eb="6">
      <t>シキ</t>
    </rPh>
    <phoneticPr fontId="2"/>
  </si>
  <si>
    <t>祇園囃子唐子</t>
    <rPh sb="4" eb="6">
      <t>カラコ</t>
    </rPh>
    <phoneticPr fontId="2"/>
  </si>
  <si>
    <t>祇園囃子初音</t>
    <rPh sb="4" eb="6">
      <t>ハツネ</t>
    </rPh>
    <phoneticPr fontId="2"/>
  </si>
  <si>
    <t>祇園囃子翁霞5kg</t>
    <rPh sb="4" eb="5">
      <t>オキナ</t>
    </rPh>
    <rPh sb="5" eb="6">
      <t>カスミ</t>
    </rPh>
    <phoneticPr fontId="2"/>
  </si>
  <si>
    <t>祇園囃子翁霞3kg</t>
    <rPh sb="4" eb="5">
      <t>オキナ</t>
    </rPh>
    <rPh sb="5" eb="6">
      <t>カスミ</t>
    </rPh>
    <phoneticPr fontId="2"/>
  </si>
  <si>
    <t>十二単平安</t>
    <rPh sb="3" eb="5">
      <t>ヘイアン</t>
    </rPh>
    <phoneticPr fontId="2"/>
  </si>
  <si>
    <t>十二単伏見</t>
    <rPh sb="3" eb="5">
      <t>フシミ</t>
    </rPh>
    <phoneticPr fontId="2"/>
  </si>
  <si>
    <t>十二単醍醐</t>
    <rPh sb="3" eb="5">
      <t>ダイゴ</t>
    </rPh>
    <phoneticPr fontId="2"/>
  </si>
  <si>
    <t>十二単嵯峨</t>
    <rPh sb="3" eb="5">
      <t>サガ</t>
    </rPh>
    <phoneticPr fontId="2"/>
  </si>
  <si>
    <t>十二単室町</t>
    <rPh sb="3" eb="5">
      <t>ムロマチ</t>
    </rPh>
    <phoneticPr fontId="2"/>
  </si>
  <si>
    <t>十二単鞍馬</t>
    <rPh sb="3" eb="5">
      <t>クラマ</t>
    </rPh>
    <phoneticPr fontId="2"/>
  </si>
  <si>
    <t>十二単貴船</t>
    <rPh sb="3" eb="5">
      <t>キブネ</t>
    </rPh>
    <phoneticPr fontId="2"/>
  </si>
  <si>
    <t>京御膳むすび葵</t>
    <rPh sb="6" eb="7">
      <t>アオイ</t>
    </rPh>
    <phoneticPr fontId="2"/>
  </si>
  <si>
    <t>京御膳むすび藤</t>
    <rPh sb="6" eb="7">
      <t>フジ</t>
    </rPh>
    <phoneticPr fontId="2"/>
  </si>
  <si>
    <t>京御膳むすび桐</t>
    <rPh sb="6" eb="7">
      <t>キリ</t>
    </rPh>
    <phoneticPr fontId="2"/>
  </si>
  <si>
    <t>京御膳茶漬け梅</t>
    <rPh sb="3" eb="5">
      <t>チャヅ</t>
    </rPh>
    <rPh sb="6" eb="7">
      <t>ウメ</t>
    </rPh>
    <phoneticPr fontId="2"/>
  </si>
  <si>
    <t>京御膳茶漬け竹</t>
    <rPh sb="3" eb="5">
      <t>チャヅ</t>
    </rPh>
    <rPh sb="6" eb="7">
      <t>タケ</t>
    </rPh>
    <phoneticPr fontId="2"/>
  </si>
  <si>
    <t>京御膳茶漬け松</t>
    <rPh sb="3" eb="5">
      <t>チャヅ</t>
    </rPh>
    <rPh sb="6" eb="7">
      <t>マツ</t>
    </rPh>
    <phoneticPr fontId="2"/>
  </si>
  <si>
    <t>京御膳炊き込み桜</t>
    <rPh sb="3" eb="4">
      <t>タ</t>
    </rPh>
    <rPh sb="5" eb="6">
      <t>コ</t>
    </rPh>
    <rPh sb="7" eb="8">
      <t>サクラ</t>
    </rPh>
    <phoneticPr fontId="2"/>
  </si>
  <si>
    <t>京御膳炊き込み桃</t>
    <rPh sb="3" eb="4">
      <t>タ</t>
    </rPh>
    <rPh sb="5" eb="6">
      <t>コ</t>
    </rPh>
    <rPh sb="7" eb="8">
      <t>モモ</t>
    </rPh>
    <phoneticPr fontId="2"/>
  </si>
  <si>
    <t>京御膳炊き込み蘭</t>
    <rPh sb="3" eb="4">
      <t>タ</t>
    </rPh>
    <rPh sb="5" eb="6">
      <t>コ</t>
    </rPh>
    <rPh sb="7" eb="8">
      <t>ラン</t>
    </rPh>
    <phoneticPr fontId="2"/>
  </si>
  <si>
    <t>米料亭高瀬</t>
    <rPh sb="3" eb="5">
      <t>タカセ</t>
    </rPh>
    <phoneticPr fontId="2"/>
  </si>
  <si>
    <t>米料亭花見</t>
    <rPh sb="3" eb="5">
      <t>ハナミ</t>
    </rPh>
    <phoneticPr fontId="2"/>
  </si>
  <si>
    <t>米料亭宮川</t>
    <rPh sb="3" eb="5">
      <t>ミヤガワ</t>
    </rPh>
    <phoneticPr fontId="2"/>
  </si>
  <si>
    <t>米料亭四条</t>
    <rPh sb="3" eb="5">
      <t>シジョウ</t>
    </rPh>
    <phoneticPr fontId="2"/>
  </si>
  <si>
    <t>米料亭白川</t>
    <rPh sb="3" eb="5">
      <t>シラカワ</t>
    </rPh>
    <phoneticPr fontId="2"/>
  </si>
  <si>
    <t>米料亭円山</t>
    <rPh sb="3" eb="5">
      <t>マルヤマ</t>
    </rPh>
    <phoneticPr fontId="2"/>
  </si>
  <si>
    <t>米料亭清水</t>
    <rPh sb="3" eb="5">
      <t>キヨミズ</t>
    </rPh>
    <phoneticPr fontId="2"/>
  </si>
  <si>
    <t>米料亭八坂</t>
    <rPh sb="3" eb="5">
      <t>ヤサカ</t>
    </rPh>
    <phoneticPr fontId="2"/>
  </si>
  <si>
    <t>米料亭祇園</t>
    <rPh sb="3" eb="5">
      <t>ギオン</t>
    </rPh>
    <phoneticPr fontId="2"/>
  </si>
  <si>
    <t>十二単詰合せ御室</t>
    <rPh sb="6" eb="8">
      <t>オムロ</t>
    </rPh>
    <phoneticPr fontId="2"/>
  </si>
  <si>
    <t>十二単詰合せ衣笠</t>
    <rPh sb="6" eb="8">
      <t>キヌガサ</t>
    </rPh>
    <phoneticPr fontId="2"/>
  </si>
  <si>
    <t>十二単詰合せ千鳥</t>
    <rPh sb="6" eb="8">
      <t>チドリ</t>
    </rPh>
    <phoneticPr fontId="2"/>
  </si>
  <si>
    <t>商品名</t>
    <rPh sb="0" eb="2">
      <t>ショウヒン</t>
    </rPh>
    <rPh sb="2" eb="3">
      <t>メイ</t>
    </rPh>
    <phoneticPr fontId="2"/>
  </si>
  <si>
    <t>希望無</t>
    <rPh sb="0" eb="2">
      <t>キボウ</t>
    </rPh>
    <rPh sb="2" eb="3">
      <t>ナシ</t>
    </rPh>
    <phoneticPr fontId="2"/>
  </si>
  <si>
    <t>写真</t>
    <rPh sb="0" eb="2">
      <t>シャシン</t>
    </rPh>
    <phoneticPr fontId="2"/>
  </si>
  <si>
    <t>写真（メールで送る）</t>
    <rPh sb="0" eb="2">
      <t>シャシン</t>
    </rPh>
    <rPh sb="7" eb="8">
      <t>オク</t>
    </rPh>
    <phoneticPr fontId="2"/>
  </si>
  <si>
    <t>写真（郵送する）</t>
    <rPh sb="0" eb="2">
      <t>シャシン</t>
    </rPh>
    <rPh sb="3" eb="5">
      <t>ユウソウ</t>
    </rPh>
    <phoneticPr fontId="2"/>
  </si>
  <si>
    <t>手紙（郵送する）</t>
    <rPh sb="0" eb="2">
      <t>テガミ</t>
    </rPh>
    <rPh sb="3" eb="5">
      <t>ユウソウ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</si>
  <si>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</si>
  <si>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</si>
  <si>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</si>
  <si>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備考欄　（Alt+Enterで改行）</t>
    <rPh sb="0" eb="2">
      <t>ビコウ</t>
    </rPh>
    <rPh sb="2" eb="3">
      <t>ラン</t>
    </rPh>
    <rPh sb="15" eb="17">
      <t>カイギョウ</t>
    </rPh>
    <phoneticPr fontId="2"/>
  </si>
  <si>
    <t>郵便番号</t>
    <rPh sb="0" eb="4">
      <t>ユウビンバンゴウ</t>
    </rPh>
    <phoneticPr fontId="2"/>
  </si>
  <si>
    <t>有料オプション</t>
    <rPh sb="0" eb="2">
      <t>ユウリョウ</t>
    </rPh>
    <phoneticPr fontId="2"/>
  </si>
  <si>
    <t>不要</t>
    <rPh sb="0" eb="2">
      <t>フヨウ</t>
    </rPh>
    <phoneticPr fontId="2"/>
  </si>
  <si>
    <t>写真（メール）・手紙（郵送）　両方</t>
    <rPh sb="0" eb="2">
      <t>シャシン</t>
    </rPh>
    <rPh sb="8" eb="10">
      <t>テガミ</t>
    </rPh>
    <rPh sb="11" eb="13">
      <t>ユウソウ</t>
    </rPh>
    <rPh sb="15" eb="17">
      <t>リョウホウ</t>
    </rPh>
    <phoneticPr fontId="2"/>
  </si>
  <si>
    <t>写真（郵送）・手紙（郵送）　両方</t>
    <rPh sb="0" eb="2">
      <t>シャシン</t>
    </rPh>
    <rPh sb="3" eb="5">
      <t>ユウソウ</t>
    </rPh>
    <rPh sb="7" eb="9">
      <t>テガミ</t>
    </rPh>
    <rPh sb="10" eb="12">
      <t>ユウソウ</t>
    </rPh>
    <rPh sb="14" eb="16">
      <t>リョウホウ</t>
    </rPh>
    <phoneticPr fontId="2"/>
  </si>
  <si>
    <t>風呂敷</t>
    <rPh sb="0" eb="3">
      <t>フロシキ</t>
    </rPh>
    <phoneticPr fontId="2"/>
  </si>
  <si>
    <t>沖縄</t>
    <rPh sb="0" eb="2">
      <t>オキナワ</t>
    </rPh>
    <phoneticPr fontId="2"/>
  </si>
  <si>
    <t>手提げ袋大</t>
    <rPh sb="0" eb="2">
      <t>テサ</t>
    </rPh>
    <rPh sb="3" eb="4">
      <t>フクロ</t>
    </rPh>
    <rPh sb="4" eb="5">
      <t>ダイ</t>
    </rPh>
    <phoneticPr fontId="2"/>
  </si>
  <si>
    <t>手提げ袋小</t>
    <rPh sb="0" eb="2">
      <t>テサ</t>
    </rPh>
    <rPh sb="3" eb="4">
      <t>フクロ</t>
    </rPh>
    <rPh sb="4" eb="5">
      <t>ショウ</t>
    </rPh>
    <phoneticPr fontId="2"/>
  </si>
  <si>
    <t>値返し用</t>
    <rPh sb="0" eb="1">
      <t>アタイ</t>
    </rPh>
    <rPh sb="1" eb="2">
      <t>カエ</t>
    </rPh>
    <rPh sb="3" eb="4">
      <t>ヨウ</t>
    </rPh>
    <phoneticPr fontId="2"/>
  </si>
  <si>
    <t>検索用商品名</t>
    <rPh sb="0" eb="3">
      <t>ケンサクヨウ</t>
    </rPh>
    <rPh sb="3" eb="6">
      <t>ショウヒンメイ</t>
    </rPh>
    <phoneticPr fontId="2"/>
  </si>
  <si>
    <t>■商品リスト■</t>
    <rPh sb="1" eb="3">
      <t>ショウヒン</t>
    </rPh>
    <phoneticPr fontId="2"/>
  </si>
  <si>
    <t>風呂敷金額</t>
    <rPh sb="0" eb="3">
      <t>フロシキ</t>
    </rPh>
    <rPh sb="3" eb="5">
      <t>キンガク</t>
    </rPh>
    <phoneticPr fontId="2"/>
  </si>
  <si>
    <t>風呂種別</t>
    <rPh sb="0" eb="2">
      <t>フロ</t>
    </rPh>
    <rPh sb="2" eb="4">
      <t>シュベツ</t>
    </rPh>
    <phoneticPr fontId="2"/>
  </si>
  <si>
    <t>紫風呂敷(無料)</t>
    <rPh sb="0" eb="1">
      <t>ムラサキ</t>
    </rPh>
    <rPh sb="1" eb="4">
      <t>フロシキ</t>
    </rPh>
    <rPh sb="5" eb="7">
      <t>ムリョウ</t>
    </rPh>
    <phoneticPr fontId="2"/>
  </si>
  <si>
    <t>無</t>
    <rPh sb="0" eb="1">
      <t>ナ</t>
    </rPh>
    <phoneticPr fontId="2"/>
  </si>
  <si>
    <t>紫風呂敷</t>
    <rPh sb="0" eb="1">
      <t>ムラサキ</t>
    </rPh>
    <rPh sb="1" eb="4">
      <t>フロシキ</t>
    </rPh>
    <phoneticPr fontId="2"/>
  </si>
  <si>
    <t>風呂敷選択用</t>
    <rPh sb="0" eb="3">
      <t>フロシキ</t>
    </rPh>
    <rPh sb="3" eb="6">
      <t>センタクヨウ</t>
    </rPh>
    <phoneticPr fontId="2"/>
  </si>
  <si>
    <t>風呂敷検索ワード</t>
    <rPh sb="0" eb="3">
      <t>フロシキ</t>
    </rPh>
    <rPh sb="3" eb="5">
      <t>ケンサク</t>
    </rPh>
    <phoneticPr fontId="2"/>
  </si>
  <si>
    <t>風呂敷用</t>
    <rPh sb="0" eb="3">
      <t>フロシキ</t>
    </rPh>
    <rPh sb="3" eb="4">
      <t>ヨウ</t>
    </rPh>
    <phoneticPr fontId="2"/>
  </si>
  <si>
    <t>紫風呂敷(無料)</t>
    <rPh sb="5" eb="7">
      <t>ムリョウ</t>
    </rPh>
    <phoneticPr fontId="2"/>
  </si>
  <si>
    <t>十二単六分咲き</t>
    <rPh sb="3" eb="5">
      <t>ロクブ</t>
    </rPh>
    <rPh sb="5" eb="6">
      <t>サキ</t>
    </rPh>
    <phoneticPr fontId="2"/>
  </si>
  <si>
    <t>十二単五分咲き</t>
    <rPh sb="3" eb="5">
      <t>ゴブ</t>
    </rPh>
    <rPh sb="5" eb="6">
      <t>サキ</t>
    </rPh>
    <phoneticPr fontId="2"/>
  </si>
  <si>
    <t>十二単三分咲き</t>
    <rPh sb="3" eb="5">
      <t>サンブ</t>
    </rPh>
    <rPh sb="5" eb="6">
      <t>サキ</t>
    </rPh>
    <phoneticPr fontId="2"/>
  </si>
  <si>
    <t>十二単二分咲き</t>
    <rPh sb="3" eb="5">
      <t>ニブ</t>
    </rPh>
    <rPh sb="5" eb="6">
      <t>サキ</t>
    </rPh>
    <phoneticPr fontId="2"/>
  </si>
  <si>
    <t>お届け先住所
都道府県</t>
    <rPh sb="1" eb="2">
      <t>トド</t>
    </rPh>
    <rPh sb="3" eb="4">
      <t>サキ</t>
    </rPh>
    <rPh sb="4" eb="6">
      <t>ジュウショ</t>
    </rPh>
    <rPh sb="7" eb="11">
      <t>トドウフケン</t>
    </rPh>
    <phoneticPr fontId="2"/>
  </si>
  <si>
    <t>お届先住所
市町村　番地　マンション名など</t>
    <rPh sb="1" eb="2">
      <t>トドケ</t>
    </rPh>
    <rPh sb="2" eb="3">
      <t>サキ</t>
    </rPh>
    <rPh sb="3" eb="5">
      <t>ジュウショ</t>
    </rPh>
    <rPh sb="6" eb="9">
      <t>シチョウソン</t>
    </rPh>
    <rPh sb="10" eb="12">
      <t>バンチ</t>
    </rPh>
    <rPh sb="18" eb="19">
      <t>メイ</t>
    </rPh>
    <phoneticPr fontId="2"/>
  </si>
  <si>
    <t>南天</t>
    <rPh sb="0" eb="2">
      <t>ナンテン</t>
    </rPh>
    <phoneticPr fontId="2"/>
  </si>
  <si>
    <t>寒椿</t>
    <rPh sb="0" eb="2">
      <t>カンツバキ</t>
    </rPh>
    <phoneticPr fontId="2"/>
  </si>
  <si>
    <t>梅</t>
    <rPh sb="0" eb="1">
      <t>ウメ</t>
    </rPh>
    <phoneticPr fontId="2"/>
  </si>
  <si>
    <t>紫風呂敷</t>
    <rPh sb="1" eb="4">
      <t>フロシキ</t>
    </rPh>
    <phoneticPr fontId="2"/>
  </si>
  <si>
    <t>十二単いろあそび</t>
    <rPh sb="0" eb="3">
      <t>ジュウニヒトエ</t>
    </rPh>
    <phoneticPr fontId="2"/>
  </si>
  <si>
    <t>手提げ袋ミニ</t>
    <rPh sb="0" eb="2">
      <t>テサ</t>
    </rPh>
    <rPh sb="3" eb="4">
      <t>フクロ</t>
    </rPh>
    <phoneticPr fontId="2"/>
  </si>
  <si>
    <t>bg03</t>
    <phoneticPr fontId="2"/>
  </si>
  <si>
    <t>OKOME BANZUKE SELECTION</t>
    <phoneticPr fontId="2"/>
  </si>
  <si>
    <t>フリガナ</t>
    <phoneticPr fontId="2"/>
  </si>
  <si>
    <t>十二単八分咲き</t>
    <rPh sb="0" eb="1">
      <t>ジュウ</t>
    </rPh>
    <rPh sb="1" eb="2">
      <t>ニ</t>
    </rPh>
    <rPh sb="2" eb="3">
      <t>ヒトエ</t>
    </rPh>
    <phoneticPr fontId="2"/>
  </si>
  <si>
    <t>紫風呂敷（1,296円）</t>
    <rPh sb="0" eb="1">
      <t>ムラサキ</t>
    </rPh>
    <phoneticPr fontId="2"/>
  </si>
  <si>
    <t>十二単偲三分</t>
    <phoneticPr fontId="2"/>
  </si>
  <si>
    <t>十二単偲六分</t>
    <phoneticPr fontId="2"/>
  </si>
  <si>
    <t>gi504shinobi</t>
    <phoneticPr fontId="2"/>
  </si>
  <si>
    <t>gi503shinobi</t>
    <phoneticPr fontId="2"/>
  </si>
  <si>
    <t>しのびけんじょうまい</t>
    <phoneticPr fontId="2"/>
  </si>
  <si>
    <t>紫風呂敷（無料）</t>
    <rPh sb="1" eb="4">
      <t>フロシキ</t>
    </rPh>
    <rPh sb="5" eb="7">
      <t>ムリョウ</t>
    </rPh>
    <phoneticPr fontId="2"/>
  </si>
  <si>
    <t>gi502shinobi</t>
    <phoneticPr fontId="2"/>
  </si>
  <si>
    <t>ke150shinobi</t>
    <phoneticPr fontId="2"/>
  </si>
  <si>
    <t>しのびはつね</t>
    <phoneticPr fontId="2"/>
  </si>
  <si>
    <t>偲びシリーズ</t>
    <rPh sb="0" eb="1">
      <t>シノ</t>
    </rPh>
    <phoneticPr fontId="2"/>
  </si>
  <si>
    <t>祇園囃子</t>
    <phoneticPr fontId="2"/>
  </si>
  <si>
    <t>シーゾナル</t>
    <phoneticPr fontId="2"/>
  </si>
  <si>
    <t>kt45</t>
    <phoneticPr fontId="2"/>
  </si>
  <si>
    <t>きてぃよぅちゃん</t>
    <phoneticPr fontId="2"/>
  </si>
  <si>
    <t>はろぅきてぃいろあそびむぅちゃん</t>
    <phoneticPr fontId="2"/>
  </si>
  <si>
    <t>祇園囃子桂</t>
    <phoneticPr fontId="2"/>
  </si>
  <si>
    <t>桐箱【全包装】税込30円</t>
  </si>
  <si>
    <t>京の四季【全包装】税込30円</t>
  </si>
  <si>
    <t/>
  </si>
  <si>
    <t>ピンク【全包装】税込30円</t>
    <phoneticPr fontId="2"/>
  </si>
  <si>
    <t>蓮（法事）</t>
    <rPh sb="2" eb="4">
      <t>ホウジ</t>
    </rPh>
    <phoneticPr fontId="2"/>
  </si>
  <si>
    <t>百合（法事）</t>
    <rPh sb="0" eb="2">
      <t>ユリ</t>
    </rPh>
    <rPh sb="3" eb="5">
      <t>ホウジ</t>
    </rPh>
    <phoneticPr fontId="2"/>
  </si>
  <si>
    <t>十二単五分咲き冬</t>
    <rPh sb="7" eb="8">
      <t>フユ</t>
    </rPh>
    <phoneticPr fontId="2"/>
  </si>
  <si>
    <t>十二単六分咲き冬</t>
    <rPh sb="7" eb="8">
      <t>フユ</t>
    </rPh>
    <phoneticPr fontId="2"/>
  </si>
  <si>
    <t>十二単八分咲き冬</t>
    <rPh sb="7" eb="8">
      <t>フユ</t>
    </rPh>
    <phoneticPr fontId="2"/>
  </si>
  <si>
    <t>十二単満開冬</t>
    <rPh sb="5" eb="6">
      <t>フユ</t>
    </rPh>
    <phoneticPr fontId="2"/>
  </si>
  <si>
    <t>十二単満開春</t>
    <rPh sb="0" eb="3">
      <t>ジュウニヒトエ</t>
    </rPh>
    <rPh sb="3" eb="5">
      <t>マンカイ</t>
    </rPh>
    <rPh sb="5" eb="6">
      <t>ハル</t>
    </rPh>
    <phoneticPr fontId="2"/>
  </si>
  <si>
    <t>十二単八分咲き春</t>
    <rPh sb="0" eb="3">
      <t>ジュウニヒトエ</t>
    </rPh>
    <rPh sb="3" eb="5">
      <t>ハチブ</t>
    </rPh>
    <rPh sb="5" eb="6">
      <t>サ</t>
    </rPh>
    <rPh sb="7" eb="8">
      <t>ハル</t>
    </rPh>
    <phoneticPr fontId="2"/>
  </si>
  <si>
    <t>十二単六分咲き春</t>
    <rPh sb="0" eb="3">
      <t>ジュウニヒトエ</t>
    </rPh>
    <rPh sb="3" eb="5">
      <t>ロクブ</t>
    </rPh>
    <rPh sb="5" eb="6">
      <t>ザ</t>
    </rPh>
    <rPh sb="7" eb="8">
      <t>ハル</t>
    </rPh>
    <phoneticPr fontId="2"/>
  </si>
  <si>
    <t>十二単五分咲き春</t>
    <rPh sb="0" eb="3">
      <t>ジュウニヒトエ</t>
    </rPh>
    <rPh sb="3" eb="5">
      <t>ゴブ</t>
    </rPh>
    <rPh sb="5" eb="6">
      <t>サ</t>
    </rPh>
    <rPh sb="7" eb="8">
      <t>ハル</t>
    </rPh>
    <phoneticPr fontId="2"/>
  </si>
  <si>
    <t>十二単満開夏</t>
    <rPh sb="0" eb="3">
      <t>ジュウニヒトエ</t>
    </rPh>
    <rPh sb="3" eb="5">
      <t>マンカイ</t>
    </rPh>
    <phoneticPr fontId="2"/>
  </si>
  <si>
    <t>十二単八分咲き夏</t>
    <rPh sb="0" eb="3">
      <t>ジュウニヒトエ</t>
    </rPh>
    <rPh sb="3" eb="5">
      <t>ハチブ</t>
    </rPh>
    <rPh sb="5" eb="6">
      <t>サ</t>
    </rPh>
    <phoneticPr fontId="2"/>
  </si>
  <si>
    <t>十二単六分咲き夏</t>
    <rPh sb="0" eb="3">
      <t>ジュウニヒトエ</t>
    </rPh>
    <rPh sb="3" eb="5">
      <t>ロクブ</t>
    </rPh>
    <rPh sb="5" eb="6">
      <t>ザ</t>
    </rPh>
    <phoneticPr fontId="2"/>
  </si>
  <si>
    <t>十二単五分咲き夏</t>
    <rPh sb="0" eb="3">
      <t>ジュウニヒトエ</t>
    </rPh>
    <rPh sb="3" eb="5">
      <t>ゴブ</t>
    </rPh>
    <rPh sb="5" eb="6">
      <t>サ</t>
    </rPh>
    <phoneticPr fontId="2"/>
  </si>
  <si>
    <t>十二単満開夏</t>
    <rPh sb="0" eb="3">
      <t>ジュウニヒトエ</t>
    </rPh>
    <rPh sb="3" eb="5">
      <t>マンカイ</t>
    </rPh>
    <rPh sb="5" eb="6">
      <t>ナツ</t>
    </rPh>
    <phoneticPr fontId="2"/>
  </si>
  <si>
    <t>十二単八分咲き夏</t>
    <rPh sb="3" eb="5">
      <t>ハチブ</t>
    </rPh>
    <rPh sb="5" eb="6">
      <t>サ</t>
    </rPh>
    <rPh sb="7" eb="8">
      <t>ナツ</t>
    </rPh>
    <phoneticPr fontId="2"/>
  </si>
  <si>
    <t>十二単六分咲き夏</t>
    <rPh sb="3" eb="5">
      <t>ロクブ</t>
    </rPh>
    <rPh sb="5" eb="6">
      <t>サキ</t>
    </rPh>
    <rPh sb="7" eb="8">
      <t>ナツ</t>
    </rPh>
    <phoneticPr fontId="2"/>
  </si>
  <si>
    <t>十二単五分咲き夏</t>
    <rPh sb="3" eb="5">
      <t>ゴブ</t>
    </rPh>
    <rPh sb="5" eb="6">
      <t>サキ</t>
    </rPh>
    <rPh sb="7" eb="8">
      <t>ナツ</t>
    </rPh>
    <phoneticPr fontId="2"/>
  </si>
  <si>
    <t>良縁米恋</t>
    <rPh sb="0" eb="2">
      <t>リョウエン</t>
    </rPh>
    <rPh sb="3" eb="4">
      <t>コイ</t>
    </rPh>
    <phoneticPr fontId="2"/>
  </si>
  <si>
    <t>良縁米恋</t>
    <rPh sb="0" eb="2">
      <t>リョウエン</t>
    </rPh>
    <phoneticPr fontId="2"/>
  </si>
  <si>
    <t>黒【帯包装】無料</t>
    <rPh sb="0" eb="1">
      <t>クロ</t>
    </rPh>
    <rPh sb="2" eb="3">
      <t>オビ</t>
    </rPh>
    <rPh sb="3" eb="5">
      <t>ホウソウ</t>
    </rPh>
    <phoneticPr fontId="5"/>
  </si>
  <si>
    <t>黒【帯包装】無料</t>
    <rPh sb="0" eb="1">
      <t>クロ</t>
    </rPh>
    <phoneticPr fontId="5"/>
  </si>
  <si>
    <t>桐箱【帯包装】無料</t>
    <rPh sb="0" eb="2">
      <t>キリバコ</t>
    </rPh>
    <phoneticPr fontId="5"/>
  </si>
  <si>
    <t>金【帯包装】無料</t>
    <rPh sb="0" eb="1">
      <t>キン</t>
    </rPh>
    <phoneticPr fontId="2"/>
  </si>
  <si>
    <t>青【帯包装】無料</t>
    <rPh sb="0" eb="1">
      <t>アオ</t>
    </rPh>
    <phoneticPr fontId="2"/>
  </si>
  <si>
    <t>赤【帯包装】無料</t>
    <rPh sb="0" eb="1">
      <t>アカ</t>
    </rPh>
    <phoneticPr fontId="5"/>
  </si>
  <si>
    <t>京の四季【帯包装】無料</t>
    <rPh sb="0" eb="1">
      <t>キョウ</t>
    </rPh>
    <rPh sb="2" eb="4">
      <t>シキ</t>
    </rPh>
    <phoneticPr fontId="2"/>
  </si>
  <si>
    <t>黒【帯包装】無料</t>
    <rPh sb="0" eb="1">
      <t>クロ</t>
    </rPh>
    <phoneticPr fontId="4"/>
  </si>
  <si>
    <t>ふゆまんかい</t>
    <phoneticPr fontId="2"/>
  </si>
  <si>
    <t>シーゾナル</t>
    <phoneticPr fontId="2"/>
  </si>
  <si>
    <t>jh50w</t>
    <phoneticPr fontId="2"/>
  </si>
  <si>
    <t>jh50-w</t>
    <phoneticPr fontId="2"/>
  </si>
  <si>
    <t>ふゆはちぶ</t>
    <phoneticPr fontId="2"/>
  </si>
  <si>
    <t>jh40w</t>
    <phoneticPr fontId="2"/>
  </si>
  <si>
    <t>jh40-w</t>
    <phoneticPr fontId="2"/>
  </si>
  <si>
    <t>ふゆろくぶ</t>
    <phoneticPr fontId="2"/>
  </si>
  <si>
    <t>シーゾナル</t>
    <phoneticPr fontId="2"/>
  </si>
  <si>
    <t>jh30w</t>
    <phoneticPr fontId="2"/>
  </si>
  <si>
    <t>jh30-w</t>
    <phoneticPr fontId="2"/>
  </si>
  <si>
    <t>ふゆごぶ</t>
    <phoneticPr fontId="2"/>
  </si>
  <si>
    <t>jh25w</t>
    <phoneticPr fontId="2"/>
  </si>
  <si>
    <t>jh25-w</t>
    <phoneticPr fontId="2"/>
  </si>
  <si>
    <t>はろぅきてぃいろあそびよぅちゃん</t>
    <phoneticPr fontId="2"/>
  </si>
  <si>
    <t>kt33</t>
    <phoneticPr fontId="2"/>
  </si>
  <si>
    <t>kt33</t>
    <phoneticPr fontId="2"/>
  </si>
  <si>
    <t>きてぃむぅちゃん</t>
    <phoneticPr fontId="2"/>
  </si>
  <si>
    <t>kt45</t>
    <phoneticPr fontId="2"/>
  </si>
  <si>
    <t>あきまんかい</t>
    <phoneticPr fontId="2"/>
  </si>
  <si>
    <t>シーゾナル</t>
    <phoneticPr fontId="2"/>
  </si>
  <si>
    <t>十二単満開秋</t>
    <phoneticPr fontId="2"/>
  </si>
  <si>
    <t>jh50f</t>
    <phoneticPr fontId="2"/>
  </si>
  <si>
    <t>jh50-f</t>
    <phoneticPr fontId="2"/>
  </si>
  <si>
    <t>あきはちぶ</t>
    <phoneticPr fontId="2"/>
  </si>
  <si>
    <t>十二単八分咲き秋</t>
    <phoneticPr fontId="2"/>
  </si>
  <si>
    <t>jh40f</t>
    <phoneticPr fontId="2"/>
  </si>
  <si>
    <t>jh40-f</t>
    <phoneticPr fontId="2"/>
  </si>
  <si>
    <t>あきろくぶ</t>
    <phoneticPr fontId="2"/>
  </si>
  <si>
    <t>十二単六分咲き秋</t>
    <phoneticPr fontId="2"/>
  </si>
  <si>
    <t>jh30f</t>
    <phoneticPr fontId="2"/>
  </si>
  <si>
    <t>jh30-f</t>
    <phoneticPr fontId="2"/>
  </si>
  <si>
    <t>あきごぶ</t>
    <phoneticPr fontId="2"/>
  </si>
  <si>
    <t>十二単五分咲き秋</t>
    <phoneticPr fontId="2"/>
  </si>
  <si>
    <t>jh25f</t>
    <phoneticPr fontId="2"/>
  </si>
  <si>
    <t>jh25-f</t>
    <phoneticPr fontId="2"/>
  </si>
  <si>
    <t>まつお</t>
    <phoneticPr fontId="2"/>
  </si>
  <si>
    <t>祇園囃子松尾</t>
    <phoneticPr fontId="2"/>
  </si>
  <si>
    <t>gt40</t>
    <phoneticPr fontId="2"/>
  </si>
  <si>
    <t>かつら</t>
    <phoneticPr fontId="2"/>
  </si>
  <si>
    <t>祇園囃子</t>
    <phoneticPr fontId="2"/>
  </si>
  <si>
    <t>gt30</t>
    <phoneticPr fontId="2"/>
  </si>
  <si>
    <t>献上米偲</t>
    <phoneticPr fontId="2"/>
  </si>
  <si>
    <t>ke150-shinobi</t>
    <phoneticPr fontId="2"/>
  </si>
  <si>
    <t>しのびはくさん</t>
    <phoneticPr fontId="2"/>
  </si>
  <si>
    <t>祇園囃子偲シリーズ白山</t>
    <phoneticPr fontId="2"/>
  </si>
  <si>
    <t>gi506shinobi</t>
    <phoneticPr fontId="2"/>
  </si>
  <si>
    <t>gi506-shinobi</t>
    <phoneticPr fontId="2"/>
  </si>
  <si>
    <t>しのびともえ</t>
    <phoneticPr fontId="2"/>
  </si>
  <si>
    <t>祇園囃子偲シリーズ巴</t>
    <phoneticPr fontId="2"/>
  </si>
  <si>
    <t>gi507shinobi</t>
    <phoneticPr fontId="2"/>
  </si>
  <si>
    <t>gi507-shinobi</t>
    <phoneticPr fontId="2"/>
  </si>
  <si>
    <t>しのびまんざい</t>
    <phoneticPr fontId="2"/>
  </si>
  <si>
    <t>祇園囃子偲シリーズ萬才</t>
    <phoneticPr fontId="2"/>
  </si>
  <si>
    <t>gi508shinobi</t>
    <phoneticPr fontId="2"/>
  </si>
  <si>
    <t>gi508-shinobi</t>
    <phoneticPr fontId="2"/>
  </si>
  <si>
    <t>祇園囃子偲シリーズ初音</t>
    <phoneticPr fontId="2"/>
  </si>
  <si>
    <t>gi502-shinobi</t>
    <phoneticPr fontId="2"/>
  </si>
  <si>
    <t>しのびからこ</t>
    <phoneticPr fontId="2"/>
  </si>
  <si>
    <t>祇園囃子偲シリーズ唐子</t>
    <phoneticPr fontId="2"/>
  </si>
  <si>
    <t>gi503shinobi</t>
    <phoneticPr fontId="2"/>
  </si>
  <si>
    <t>gi503-shinobi</t>
    <phoneticPr fontId="2"/>
  </si>
  <si>
    <t>しのびしき</t>
    <phoneticPr fontId="2"/>
  </si>
  <si>
    <t>祇園囃子偲シリーズ四季</t>
    <phoneticPr fontId="2"/>
  </si>
  <si>
    <t>gi504-shinobi</t>
    <phoneticPr fontId="2"/>
  </si>
  <si>
    <t>しのびかぐら</t>
    <phoneticPr fontId="2"/>
  </si>
  <si>
    <t>祇園囃子偲シリーズ神楽</t>
    <phoneticPr fontId="2"/>
  </si>
  <si>
    <t>gi505shinobi</t>
    <phoneticPr fontId="2"/>
  </si>
  <si>
    <t>gi505-shinobi</t>
    <phoneticPr fontId="2"/>
  </si>
  <si>
    <t>しのびおきな</t>
    <phoneticPr fontId="2"/>
  </si>
  <si>
    <t>祇園囃子偲シリーズ翁霞</t>
    <phoneticPr fontId="2"/>
  </si>
  <si>
    <t>gi501shinobi</t>
    <phoneticPr fontId="2"/>
  </si>
  <si>
    <t>gi501-shinobi</t>
    <phoneticPr fontId="2"/>
  </si>
  <si>
    <t>しのびまんかい</t>
    <phoneticPr fontId="2"/>
  </si>
  <si>
    <t>十二単偲満</t>
    <phoneticPr fontId="2"/>
  </si>
  <si>
    <t>jh50shinobi</t>
    <phoneticPr fontId="2"/>
  </si>
  <si>
    <t>jh50shinobi</t>
    <phoneticPr fontId="2"/>
  </si>
  <si>
    <t>しのびろくぶ</t>
    <phoneticPr fontId="2"/>
  </si>
  <si>
    <t>十二単偲六分</t>
    <phoneticPr fontId="2"/>
  </si>
  <si>
    <t>jh30shinobi</t>
    <phoneticPr fontId="2"/>
  </si>
  <si>
    <t>しのびごぶ</t>
    <phoneticPr fontId="2"/>
  </si>
  <si>
    <t>十二単偲五分</t>
    <phoneticPr fontId="2"/>
  </si>
  <si>
    <t>jh26shinobi</t>
    <phoneticPr fontId="2"/>
  </si>
  <si>
    <t>jh26shinobi</t>
    <phoneticPr fontId="2"/>
  </si>
  <si>
    <t>しのびさんぶ</t>
    <phoneticPr fontId="2"/>
  </si>
  <si>
    <t>十二単偲三分</t>
    <phoneticPr fontId="2"/>
  </si>
  <si>
    <t>jh15shinobi</t>
    <phoneticPr fontId="2"/>
  </si>
  <si>
    <t>しのびにぶ</t>
    <phoneticPr fontId="2"/>
  </si>
  <si>
    <t>十二単偲二分</t>
    <phoneticPr fontId="2"/>
  </si>
  <si>
    <t>jh12shinobi</t>
    <phoneticPr fontId="2"/>
  </si>
  <si>
    <t>jh12shinobi</t>
    <phoneticPr fontId="2"/>
  </si>
  <si>
    <t>おこめばんづけさんごう</t>
    <phoneticPr fontId="2"/>
  </si>
  <si>
    <t>OKOME BANZUKE SELECTION</t>
    <phoneticPr fontId="2"/>
  </si>
  <si>
    <t>OKOMEBANZUKESELECTION20133合セット</t>
    <phoneticPr fontId="2"/>
  </si>
  <si>
    <t>bs75</t>
    <phoneticPr fontId="2"/>
  </si>
  <si>
    <t>bs75</t>
    <phoneticPr fontId="2"/>
  </si>
  <si>
    <t>おこめばんづけにごう</t>
    <phoneticPr fontId="2"/>
  </si>
  <si>
    <t>OKOME BANZUKE SELECTION</t>
    <phoneticPr fontId="2"/>
  </si>
  <si>
    <t>OKOMEBANZUKESELECTION20132合セット</t>
    <phoneticPr fontId="2"/>
  </si>
  <si>
    <t>bs50</t>
    <phoneticPr fontId="2"/>
  </si>
  <si>
    <t>紫風呂敷（1,296円）</t>
    <phoneticPr fontId="2"/>
  </si>
  <si>
    <t>紫風呂敷（1,620円）</t>
    <phoneticPr fontId="2"/>
  </si>
  <si>
    <t>紫風呂敷（1,296円）</t>
    <phoneticPr fontId="2"/>
  </si>
  <si>
    <t>紫風呂敷（1,620円）</t>
    <phoneticPr fontId="2"/>
  </si>
  <si>
    <t>みに</t>
    <phoneticPr fontId="2"/>
  </si>
  <si>
    <t>bg０５</t>
    <phoneticPr fontId="2"/>
  </si>
  <si>
    <t>みぃちゃん</t>
    <phoneticPr fontId="2"/>
  </si>
  <si>
    <t>こい</t>
    <phoneticPr fontId="2"/>
  </si>
  <si>
    <t>ふゆまんかい</t>
    <phoneticPr fontId="2"/>
  </si>
  <si>
    <t>ふゆはちぶ</t>
    <phoneticPr fontId="2"/>
  </si>
  <si>
    <t>ふゆろくぶ</t>
    <phoneticPr fontId="2"/>
  </si>
  <si>
    <t>ふゆごぶ</t>
    <phoneticPr fontId="2"/>
  </si>
  <si>
    <t>きてぃよぅちゃん</t>
    <phoneticPr fontId="2"/>
  </si>
  <si>
    <t>きてぃむぅちゃん</t>
    <phoneticPr fontId="2"/>
  </si>
  <si>
    <t>あきまんかい</t>
    <phoneticPr fontId="2"/>
  </si>
  <si>
    <t>あきはちぶ</t>
    <phoneticPr fontId="2"/>
  </si>
  <si>
    <t>あきろくぶ</t>
    <phoneticPr fontId="2"/>
  </si>
  <si>
    <t>あきごぶ</t>
    <phoneticPr fontId="2"/>
  </si>
  <si>
    <t>まつお</t>
    <phoneticPr fontId="2"/>
  </si>
  <si>
    <t>かつら</t>
    <phoneticPr fontId="2"/>
  </si>
  <si>
    <t>しのびけんじょうまい</t>
    <phoneticPr fontId="2"/>
  </si>
  <si>
    <t>しのびはくさん</t>
    <phoneticPr fontId="2"/>
  </si>
  <si>
    <t>しのびともえ</t>
    <phoneticPr fontId="2"/>
  </si>
  <si>
    <t>しのびまんざい</t>
    <phoneticPr fontId="2"/>
  </si>
  <si>
    <t>しのびはつね</t>
    <phoneticPr fontId="2"/>
  </si>
  <si>
    <t>しのびからこ</t>
    <phoneticPr fontId="2"/>
  </si>
  <si>
    <t>しのびしき</t>
    <phoneticPr fontId="2"/>
  </si>
  <si>
    <t>しのびかぐら</t>
    <phoneticPr fontId="2"/>
  </si>
  <si>
    <t>しのびおきな</t>
    <phoneticPr fontId="2"/>
  </si>
  <si>
    <t>しのびまんかい</t>
    <phoneticPr fontId="2"/>
  </si>
  <si>
    <t>しのびろくぶ</t>
    <phoneticPr fontId="2"/>
  </si>
  <si>
    <t>しのびごぶ</t>
    <phoneticPr fontId="2"/>
  </si>
  <si>
    <t>しのびさんぶ</t>
    <phoneticPr fontId="2"/>
  </si>
  <si>
    <t>しのびにぶ</t>
    <phoneticPr fontId="2"/>
  </si>
  <si>
    <t>おこめばんづけさんごう</t>
    <phoneticPr fontId="2"/>
  </si>
  <si>
    <t>おこめばんづけにごう</t>
    <phoneticPr fontId="2"/>
  </si>
  <si>
    <t>ごぶなつ</t>
    <phoneticPr fontId="2"/>
  </si>
  <si>
    <t>ろくぶなつ</t>
    <phoneticPr fontId="2"/>
  </si>
  <si>
    <t>はちぶなつ</t>
    <phoneticPr fontId="2"/>
  </si>
  <si>
    <t>まんかいなつ</t>
    <phoneticPr fontId="2"/>
  </si>
  <si>
    <t>はるごぶ</t>
    <phoneticPr fontId="2"/>
  </si>
  <si>
    <t>はるろくぶ</t>
    <phoneticPr fontId="2"/>
  </si>
  <si>
    <t>はるはちぶ</t>
    <phoneticPr fontId="2"/>
  </si>
  <si>
    <t>はるまんかい</t>
    <phoneticPr fontId="2"/>
  </si>
  <si>
    <t>ひぃちゃん</t>
    <phoneticPr fontId="2"/>
  </si>
  <si>
    <t>ふぅちゃん</t>
    <phoneticPr fontId="2"/>
  </si>
  <si>
    <t>よぅちゃん</t>
    <phoneticPr fontId="2"/>
  </si>
  <si>
    <t>むぅちゃん</t>
    <phoneticPr fontId="2"/>
  </si>
  <si>
    <t>だい</t>
    <phoneticPr fontId="2"/>
  </si>
  <si>
    <t>しょう</t>
    <phoneticPr fontId="2"/>
  </si>
  <si>
    <t>はちぶ</t>
    <phoneticPr fontId="2"/>
  </si>
  <si>
    <t>たかお</t>
    <phoneticPr fontId="2"/>
  </si>
  <si>
    <t>きよたき</t>
    <phoneticPr fontId="2"/>
  </si>
  <si>
    <t>きぬがさ</t>
    <phoneticPr fontId="2"/>
  </si>
  <si>
    <t>おむろ</t>
    <phoneticPr fontId="2"/>
  </si>
  <si>
    <t>ぎおん</t>
    <phoneticPr fontId="2"/>
  </si>
  <si>
    <t>やさか</t>
    <phoneticPr fontId="2"/>
  </si>
  <si>
    <t>きよみず</t>
    <phoneticPr fontId="2"/>
  </si>
  <si>
    <t>えんざん</t>
    <phoneticPr fontId="2"/>
  </si>
  <si>
    <t>しらかわ</t>
    <phoneticPr fontId="2"/>
  </si>
  <si>
    <t>しじょう</t>
    <phoneticPr fontId="2"/>
  </si>
  <si>
    <t>みやがわ</t>
    <phoneticPr fontId="2"/>
  </si>
  <si>
    <t>はなみ</t>
    <phoneticPr fontId="2"/>
  </si>
  <si>
    <t>たかせ</t>
    <phoneticPr fontId="2"/>
  </si>
  <si>
    <t>らん</t>
    <phoneticPr fontId="2"/>
  </si>
  <si>
    <t>もも</t>
    <phoneticPr fontId="2"/>
  </si>
  <si>
    <t>さくら</t>
    <phoneticPr fontId="2"/>
  </si>
  <si>
    <t>まつ</t>
    <phoneticPr fontId="2"/>
  </si>
  <si>
    <t>たけ</t>
    <phoneticPr fontId="2"/>
  </si>
  <si>
    <t>うめ</t>
    <phoneticPr fontId="2"/>
  </si>
  <si>
    <t>きり</t>
    <phoneticPr fontId="2"/>
  </si>
  <si>
    <t>ふじ</t>
    <phoneticPr fontId="2"/>
  </si>
  <si>
    <t>あおい</t>
    <phoneticPr fontId="2"/>
  </si>
  <si>
    <t>きぶね</t>
    <phoneticPr fontId="2"/>
  </si>
  <si>
    <t>くらま</t>
    <phoneticPr fontId="2"/>
  </si>
  <si>
    <t>むろまち</t>
    <phoneticPr fontId="2"/>
  </si>
  <si>
    <t>さが</t>
    <phoneticPr fontId="2"/>
  </si>
  <si>
    <t>だいご</t>
    <phoneticPr fontId="2"/>
  </si>
  <si>
    <t>ふしみ</t>
    <phoneticPr fontId="2"/>
  </si>
  <si>
    <t>へいあん</t>
    <phoneticPr fontId="2"/>
  </si>
  <si>
    <t>おきなさん</t>
    <phoneticPr fontId="2"/>
  </si>
  <si>
    <t>おきなご</t>
    <phoneticPr fontId="2"/>
  </si>
  <si>
    <t>はつね</t>
    <phoneticPr fontId="2"/>
  </si>
  <si>
    <t>からこ</t>
    <phoneticPr fontId="2"/>
  </si>
  <si>
    <t>しき</t>
    <phoneticPr fontId="2"/>
  </si>
  <si>
    <t>かぐら</t>
    <phoneticPr fontId="2"/>
  </si>
  <si>
    <t>はくさん</t>
    <phoneticPr fontId="2"/>
  </si>
  <si>
    <t>ともえ</t>
    <phoneticPr fontId="2"/>
  </si>
  <si>
    <t>まんざい</t>
    <phoneticPr fontId="2"/>
  </si>
  <si>
    <t>あらしやま</t>
    <phoneticPr fontId="2"/>
  </si>
  <si>
    <t>ひがしやま</t>
    <phoneticPr fontId="2"/>
  </si>
  <si>
    <t>あい</t>
    <phoneticPr fontId="2"/>
  </si>
  <si>
    <t>にしき</t>
    <phoneticPr fontId="2"/>
  </si>
  <si>
    <t>とわ</t>
    <phoneticPr fontId="2"/>
  </si>
  <si>
    <t>ほうらい</t>
    <phoneticPr fontId="2"/>
  </si>
  <si>
    <t>きっちょう</t>
    <phoneticPr fontId="2"/>
  </si>
  <si>
    <t>にぶ</t>
    <phoneticPr fontId="2"/>
  </si>
  <si>
    <t>さんぶ</t>
    <phoneticPr fontId="2"/>
  </si>
  <si>
    <t>ごぶ</t>
    <phoneticPr fontId="2"/>
  </si>
  <si>
    <t>ろくぶ</t>
    <phoneticPr fontId="2"/>
  </si>
  <si>
    <t>まんかい</t>
    <phoneticPr fontId="2"/>
  </si>
  <si>
    <t>けんじょうまい</t>
    <phoneticPr fontId="2"/>
  </si>
  <si>
    <t>しゅく</t>
    <phoneticPr fontId="2"/>
  </si>
  <si>
    <t>ことぶき</t>
    <phoneticPr fontId="2"/>
  </si>
  <si>
    <t>みーる</t>
    <phoneticPr fontId="2"/>
  </si>
  <si>
    <t>ぽーたぶる</t>
    <phoneticPr fontId="2"/>
  </si>
  <si>
    <t>あいてむ</t>
    <phoneticPr fontId="2"/>
  </si>
  <si>
    <t>bg０４</t>
    <phoneticPr fontId="2"/>
  </si>
  <si>
    <t>bg０３</t>
    <phoneticPr fontId="2"/>
  </si>
  <si>
    <t>沖縄県</t>
    <phoneticPr fontId="2"/>
  </si>
  <si>
    <t>list3</t>
    <phoneticPr fontId="2"/>
  </si>
  <si>
    <t>ひぃちゃん</t>
    <phoneticPr fontId="2"/>
  </si>
  <si>
    <t>いろあそびひぃちゃん</t>
    <phoneticPr fontId="2"/>
  </si>
  <si>
    <t>jhiro01</t>
    <phoneticPr fontId="2"/>
  </si>
  <si>
    <t>jh-iro01</t>
    <phoneticPr fontId="2"/>
  </si>
  <si>
    <t>鹿児島県</t>
    <phoneticPr fontId="2"/>
  </si>
  <si>
    <t>いろあそびふぅちゃん</t>
    <phoneticPr fontId="2"/>
  </si>
  <si>
    <t>jhiro02</t>
    <phoneticPr fontId="2"/>
  </si>
  <si>
    <t>jh-iro02</t>
    <phoneticPr fontId="2"/>
  </si>
  <si>
    <t>宮崎県</t>
    <phoneticPr fontId="2"/>
  </si>
  <si>
    <t>いろあそびみぃちゃん</t>
    <phoneticPr fontId="2"/>
  </si>
  <si>
    <t>jhiro03</t>
    <phoneticPr fontId="2"/>
  </si>
  <si>
    <t>jh-iro03</t>
    <phoneticPr fontId="2"/>
  </si>
  <si>
    <t>大分県</t>
    <phoneticPr fontId="2"/>
  </si>
  <si>
    <t>いろあそびよぅちゃん</t>
    <phoneticPr fontId="2"/>
  </si>
  <si>
    <t>jhiro04</t>
    <phoneticPr fontId="2"/>
  </si>
  <si>
    <t>jh-iro04</t>
    <phoneticPr fontId="2"/>
  </si>
  <si>
    <t>熊本県</t>
    <phoneticPr fontId="2"/>
  </si>
  <si>
    <t>むぅちゃん</t>
    <phoneticPr fontId="2"/>
  </si>
  <si>
    <t>いろあそびむぅちゃん</t>
    <phoneticPr fontId="2"/>
  </si>
  <si>
    <t>jhiro06</t>
    <phoneticPr fontId="2"/>
  </si>
  <si>
    <t>jh-iro06</t>
    <phoneticPr fontId="2"/>
  </si>
  <si>
    <t>長崎県</t>
    <phoneticPr fontId="2"/>
  </si>
  <si>
    <t>シーゾナル</t>
    <phoneticPr fontId="2"/>
  </si>
  <si>
    <t>jh25n</t>
    <phoneticPr fontId="2"/>
  </si>
  <si>
    <t>jh25-n</t>
    <phoneticPr fontId="2"/>
  </si>
  <si>
    <t>佐賀県</t>
    <phoneticPr fontId="2"/>
  </si>
  <si>
    <t>シーゾナル</t>
    <phoneticPr fontId="2"/>
  </si>
  <si>
    <t>jh30n</t>
    <phoneticPr fontId="2"/>
  </si>
  <si>
    <t>jh30-n</t>
    <phoneticPr fontId="2"/>
  </si>
  <si>
    <t>福岡県</t>
    <phoneticPr fontId="2"/>
  </si>
  <si>
    <t>はちぶなつ</t>
    <phoneticPr fontId="2"/>
  </si>
  <si>
    <t>jh40n</t>
    <phoneticPr fontId="2"/>
  </si>
  <si>
    <t>jh40-n</t>
    <phoneticPr fontId="2"/>
  </si>
  <si>
    <t>高知県</t>
    <phoneticPr fontId="2"/>
  </si>
  <si>
    <t>jh50n</t>
    <phoneticPr fontId="2"/>
  </si>
  <si>
    <t>jh50-n</t>
    <phoneticPr fontId="2"/>
  </si>
  <si>
    <t>愛媛県</t>
    <phoneticPr fontId="2"/>
  </si>
  <si>
    <t>jh25s</t>
    <phoneticPr fontId="2"/>
  </si>
  <si>
    <t>jh25-s</t>
    <phoneticPr fontId="2"/>
  </si>
  <si>
    <t>香川県</t>
    <phoneticPr fontId="2"/>
  </si>
  <si>
    <t>はるろくぶ</t>
    <phoneticPr fontId="2"/>
  </si>
  <si>
    <t>シーゾナル</t>
    <phoneticPr fontId="2"/>
  </si>
  <si>
    <t>jh30s</t>
    <phoneticPr fontId="2"/>
  </si>
  <si>
    <t>jh30-s</t>
    <phoneticPr fontId="2"/>
  </si>
  <si>
    <t>徳島県</t>
    <phoneticPr fontId="2"/>
  </si>
  <si>
    <t>はるはちぶ</t>
    <phoneticPr fontId="2"/>
  </si>
  <si>
    <t>シーゾナル</t>
    <phoneticPr fontId="2"/>
  </si>
  <si>
    <t>jh40s</t>
    <phoneticPr fontId="2"/>
  </si>
  <si>
    <t>jh40-s</t>
    <phoneticPr fontId="2"/>
  </si>
  <si>
    <t>島根県</t>
    <phoneticPr fontId="2"/>
  </si>
  <si>
    <t>はるまんかい</t>
    <phoneticPr fontId="2"/>
  </si>
  <si>
    <t>jh50s</t>
    <phoneticPr fontId="2"/>
  </si>
  <si>
    <t>jh50-s</t>
    <phoneticPr fontId="2"/>
  </si>
  <si>
    <t>鳥取県</t>
    <phoneticPr fontId="2"/>
  </si>
  <si>
    <t>寒梅</t>
    <phoneticPr fontId="2"/>
  </si>
  <si>
    <t>十二単詰合せ高雄</t>
    <phoneticPr fontId="2"/>
  </si>
  <si>
    <t>tu3150</t>
    <phoneticPr fontId="2"/>
  </si>
  <si>
    <t>tu3-150</t>
    <phoneticPr fontId="2"/>
  </si>
  <si>
    <t>雪</t>
    <phoneticPr fontId="2"/>
  </si>
  <si>
    <t>十二単詰合せ清滝</t>
    <phoneticPr fontId="2"/>
  </si>
  <si>
    <t>tu3100</t>
    <phoneticPr fontId="2"/>
  </si>
  <si>
    <t>tu3-100</t>
    <phoneticPr fontId="2"/>
  </si>
  <si>
    <t>水仙</t>
    <phoneticPr fontId="2"/>
  </si>
  <si>
    <t>tu370</t>
    <phoneticPr fontId="2"/>
  </si>
  <si>
    <t>tu3-70</t>
    <phoneticPr fontId="2"/>
  </si>
  <si>
    <t>早春</t>
    <phoneticPr fontId="2"/>
  </si>
  <si>
    <t>おむろ</t>
    <phoneticPr fontId="2"/>
  </si>
  <si>
    <t>tu350</t>
    <phoneticPr fontId="2"/>
  </si>
  <si>
    <t>tu3-50</t>
    <phoneticPr fontId="2"/>
  </si>
  <si>
    <t>和歌山県</t>
    <phoneticPr fontId="2"/>
  </si>
  <si>
    <t>桜</t>
    <phoneticPr fontId="2"/>
  </si>
  <si>
    <t>TMB300</t>
    <phoneticPr fontId="2"/>
  </si>
  <si>
    <t>奈良県</t>
    <phoneticPr fontId="2"/>
  </si>
  <si>
    <t>TMB270</t>
    <phoneticPr fontId="2"/>
  </si>
  <si>
    <t>TMB270</t>
    <phoneticPr fontId="2"/>
  </si>
  <si>
    <t>兵庫県</t>
    <phoneticPr fontId="2"/>
  </si>
  <si>
    <t>杜若</t>
    <phoneticPr fontId="2"/>
  </si>
  <si>
    <t>kr100</t>
    <phoneticPr fontId="2"/>
  </si>
  <si>
    <t>大阪府</t>
    <phoneticPr fontId="2"/>
  </si>
  <si>
    <t>百合</t>
    <phoneticPr fontId="2"/>
  </si>
  <si>
    <t>kr80</t>
    <phoneticPr fontId="2"/>
  </si>
  <si>
    <t>京都府</t>
    <phoneticPr fontId="2"/>
  </si>
  <si>
    <t>しらかわ</t>
    <phoneticPr fontId="2"/>
  </si>
  <si>
    <t>kr50</t>
    <phoneticPr fontId="2"/>
  </si>
  <si>
    <t>滋賀県</t>
    <phoneticPr fontId="2"/>
  </si>
  <si>
    <t>紅葉</t>
    <phoneticPr fontId="2"/>
  </si>
  <si>
    <t>しじょう</t>
    <phoneticPr fontId="2"/>
  </si>
  <si>
    <t>kr40</t>
    <phoneticPr fontId="2"/>
  </si>
  <si>
    <t>kr40</t>
    <phoneticPr fontId="2"/>
  </si>
  <si>
    <t>三重県</t>
    <phoneticPr fontId="2"/>
  </si>
  <si>
    <t>水玉</t>
    <phoneticPr fontId="2"/>
  </si>
  <si>
    <t>kr30</t>
    <phoneticPr fontId="2"/>
  </si>
  <si>
    <t>愛知県</t>
    <phoneticPr fontId="2"/>
  </si>
  <si>
    <t>チェック</t>
    <phoneticPr fontId="2"/>
  </si>
  <si>
    <t>kr26</t>
    <phoneticPr fontId="2"/>
  </si>
  <si>
    <t>静岡県</t>
    <phoneticPr fontId="2"/>
  </si>
  <si>
    <t>kr18</t>
    <phoneticPr fontId="2"/>
  </si>
  <si>
    <t>岐阜県</t>
    <phoneticPr fontId="2"/>
  </si>
  <si>
    <t>zent70</t>
    <phoneticPr fontId="2"/>
  </si>
  <si>
    <t>zen-t70</t>
    <phoneticPr fontId="2"/>
  </si>
  <si>
    <t>長野県</t>
    <phoneticPr fontId="2"/>
  </si>
  <si>
    <t>竹鶴</t>
    <phoneticPr fontId="2"/>
  </si>
  <si>
    <t>zent50</t>
    <phoneticPr fontId="2"/>
  </si>
  <si>
    <t>zen-t50</t>
    <phoneticPr fontId="2"/>
  </si>
  <si>
    <t>山梨県</t>
    <phoneticPr fontId="2"/>
  </si>
  <si>
    <t>飛鶴</t>
    <phoneticPr fontId="2"/>
  </si>
  <si>
    <t>zent35</t>
    <phoneticPr fontId="2"/>
  </si>
  <si>
    <t>zen-t35</t>
    <phoneticPr fontId="2"/>
  </si>
  <si>
    <t>福井県</t>
    <phoneticPr fontId="2"/>
  </si>
  <si>
    <t>扇子</t>
    <phoneticPr fontId="2"/>
  </si>
  <si>
    <t>zenc70</t>
    <phoneticPr fontId="2"/>
  </si>
  <si>
    <t>zen-c70</t>
    <phoneticPr fontId="2"/>
  </si>
  <si>
    <t>石川県</t>
    <phoneticPr fontId="2"/>
  </si>
  <si>
    <t>zenc50</t>
    <phoneticPr fontId="2"/>
  </si>
  <si>
    <t>zen-c50</t>
    <phoneticPr fontId="2"/>
  </si>
  <si>
    <t>富山県</t>
    <phoneticPr fontId="2"/>
  </si>
  <si>
    <t>zenc35</t>
    <phoneticPr fontId="2"/>
  </si>
  <si>
    <t>zen-c35</t>
    <phoneticPr fontId="2"/>
  </si>
  <si>
    <t>新潟県</t>
    <phoneticPr fontId="2"/>
  </si>
  <si>
    <t>zenm70</t>
    <phoneticPr fontId="2"/>
  </si>
  <si>
    <t>zen-m70</t>
    <phoneticPr fontId="2"/>
  </si>
  <si>
    <t>神奈川県</t>
    <phoneticPr fontId="2"/>
  </si>
  <si>
    <t>ふじ</t>
    <phoneticPr fontId="2"/>
  </si>
  <si>
    <t>zenm50</t>
    <phoneticPr fontId="2"/>
  </si>
  <si>
    <t>zen-m50</t>
    <phoneticPr fontId="2"/>
  </si>
  <si>
    <t>東京都</t>
    <phoneticPr fontId="2"/>
  </si>
  <si>
    <t>zenm35</t>
    <phoneticPr fontId="2"/>
  </si>
  <si>
    <t>zen-m35</t>
    <phoneticPr fontId="2"/>
  </si>
  <si>
    <t>千葉県</t>
    <phoneticPr fontId="2"/>
  </si>
  <si>
    <t>jht150</t>
    <phoneticPr fontId="2"/>
  </si>
  <si>
    <t>埼玉県</t>
    <phoneticPr fontId="2"/>
  </si>
  <si>
    <t>くらま</t>
    <phoneticPr fontId="2"/>
  </si>
  <si>
    <t>jht100</t>
    <phoneticPr fontId="2"/>
  </si>
  <si>
    <t>jh-t100</t>
    <phoneticPr fontId="2"/>
  </si>
  <si>
    <t>群馬県</t>
    <phoneticPr fontId="2"/>
  </si>
  <si>
    <t>むろまち</t>
    <phoneticPr fontId="2"/>
  </si>
  <si>
    <t>jh80</t>
    <phoneticPr fontId="2"/>
  </si>
  <si>
    <t>jh80</t>
    <phoneticPr fontId="2"/>
  </si>
  <si>
    <t>栃木県</t>
    <phoneticPr fontId="2"/>
  </si>
  <si>
    <t>jht70</t>
    <phoneticPr fontId="2"/>
  </si>
  <si>
    <t>jh-t70</t>
    <phoneticPr fontId="2"/>
  </si>
  <si>
    <t>茨城県</t>
    <phoneticPr fontId="2"/>
  </si>
  <si>
    <t>だいご</t>
    <phoneticPr fontId="2"/>
  </si>
  <si>
    <t>jht50</t>
    <phoneticPr fontId="2"/>
  </si>
  <si>
    <t>jh-t50</t>
    <phoneticPr fontId="2"/>
  </si>
  <si>
    <t>福島県</t>
    <phoneticPr fontId="2"/>
  </si>
  <si>
    <t>ふしみ</t>
    <phoneticPr fontId="2"/>
  </si>
  <si>
    <t>jht40</t>
    <phoneticPr fontId="2"/>
  </si>
  <si>
    <t>jh-t40</t>
    <phoneticPr fontId="2"/>
  </si>
  <si>
    <t>山形県</t>
    <phoneticPr fontId="2"/>
  </si>
  <si>
    <t>へいあん</t>
    <phoneticPr fontId="2"/>
  </si>
  <si>
    <t>jh35</t>
    <phoneticPr fontId="2"/>
  </si>
  <si>
    <t>秋田県</t>
    <phoneticPr fontId="2"/>
  </si>
  <si>
    <t>おきなさん</t>
    <phoneticPr fontId="2"/>
  </si>
  <si>
    <t>gi301</t>
    <phoneticPr fontId="2"/>
  </si>
  <si>
    <t>gi301</t>
    <phoneticPr fontId="2"/>
  </si>
  <si>
    <t>宮城県</t>
    <phoneticPr fontId="2"/>
  </si>
  <si>
    <t>おきなご</t>
    <phoneticPr fontId="2"/>
  </si>
  <si>
    <t>gi501</t>
    <phoneticPr fontId="2"/>
  </si>
  <si>
    <t>gi501</t>
    <phoneticPr fontId="2"/>
  </si>
  <si>
    <t>岩手県</t>
    <phoneticPr fontId="2"/>
  </si>
  <si>
    <t>はつね</t>
    <phoneticPr fontId="2"/>
  </si>
  <si>
    <t>gi502</t>
    <phoneticPr fontId="2"/>
  </si>
  <si>
    <t>gi502</t>
    <phoneticPr fontId="2"/>
  </si>
  <si>
    <t>青森県</t>
    <phoneticPr fontId="2"/>
  </si>
  <si>
    <t>からこ</t>
    <phoneticPr fontId="2"/>
  </si>
  <si>
    <t>gi503</t>
    <phoneticPr fontId="2"/>
  </si>
  <si>
    <t>北海道</t>
    <phoneticPr fontId="2"/>
  </si>
  <si>
    <t>銀行振込※先払</t>
    <phoneticPr fontId="2"/>
  </si>
  <si>
    <t>しき</t>
    <phoneticPr fontId="2"/>
  </si>
  <si>
    <t>gi504</t>
    <phoneticPr fontId="2"/>
  </si>
  <si>
    <t>都道府県</t>
    <phoneticPr fontId="2"/>
  </si>
  <si>
    <t>かぐら</t>
    <phoneticPr fontId="2"/>
  </si>
  <si>
    <t>gi505</t>
    <phoneticPr fontId="2"/>
  </si>
  <si>
    <t>はくさん</t>
    <phoneticPr fontId="2"/>
  </si>
  <si>
    <t>gi506</t>
    <phoneticPr fontId="2"/>
  </si>
  <si>
    <t>gi507</t>
    <phoneticPr fontId="2"/>
  </si>
  <si>
    <t>gi507</t>
    <phoneticPr fontId="2"/>
  </si>
  <si>
    <t>まんざい</t>
    <phoneticPr fontId="2"/>
  </si>
  <si>
    <t>gi508</t>
    <phoneticPr fontId="2"/>
  </si>
  <si>
    <t>gi508</t>
    <phoneticPr fontId="2"/>
  </si>
  <si>
    <t>あらしやま</t>
    <phoneticPr fontId="2"/>
  </si>
  <si>
    <t>祇園囃子 詰合せ</t>
    <phoneticPr fontId="2"/>
  </si>
  <si>
    <t>gt50</t>
    <phoneticPr fontId="2"/>
  </si>
  <si>
    <t>ひがしやま</t>
    <phoneticPr fontId="2"/>
  </si>
  <si>
    <t>祇園囃子 詰合せ</t>
    <phoneticPr fontId="2"/>
  </si>
  <si>
    <t>gt80</t>
    <phoneticPr fontId="2"/>
  </si>
  <si>
    <t>ik13</t>
    <phoneticPr fontId="2"/>
  </si>
  <si>
    <t>kb25</t>
    <phoneticPr fontId="2"/>
  </si>
  <si>
    <t>にしき</t>
    <phoneticPr fontId="2"/>
  </si>
  <si>
    <t>kb30</t>
    <phoneticPr fontId="2"/>
  </si>
  <si>
    <t>とわ</t>
    <phoneticPr fontId="2"/>
  </si>
  <si>
    <t>kb50</t>
    <phoneticPr fontId="2"/>
  </si>
  <si>
    <t>ほうらい</t>
    <phoneticPr fontId="2"/>
  </si>
  <si>
    <t>kb100</t>
    <phoneticPr fontId="2"/>
  </si>
  <si>
    <t>kb100</t>
    <phoneticPr fontId="2"/>
  </si>
  <si>
    <t>きっちょう</t>
    <phoneticPr fontId="2"/>
  </si>
  <si>
    <t>kb130</t>
    <phoneticPr fontId="2"/>
  </si>
  <si>
    <t>京の四季【全包装】税込30円</t>
    <phoneticPr fontId="2"/>
  </si>
  <si>
    <t>color10</t>
    <phoneticPr fontId="2"/>
  </si>
  <si>
    <t>jh12</t>
    <phoneticPr fontId="2"/>
  </si>
  <si>
    <t>白【全包装】税込30円</t>
    <phoneticPr fontId="2"/>
  </si>
  <si>
    <t>白【全包装】税込30円</t>
    <phoneticPr fontId="2"/>
  </si>
  <si>
    <t>白【全包装】税込30円</t>
    <phoneticPr fontId="2"/>
  </si>
  <si>
    <t>color9</t>
    <phoneticPr fontId="2"/>
  </si>
  <si>
    <t>jh15</t>
    <phoneticPr fontId="2"/>
  </si>
  <si>
    <t>jh15</t>
    <phoneticPr fontId="2"/>
  </si>
  <si>
    <t>ピンク【全包装】税込30円</t>
    <phoneticPr fontId="2"/>
  </si>
  <si>
    <t>ピンク【全包装】税込30円</t>
    <phoneticPr fontId="2"/>
  </si>
  <si>
    <t>color8</t>
    <phoneticPr fontId="2"/>
  </si>
  <si>
    <t>ごぶ</t>
    <phoneticPr fontId="2"/>
  </si>
  <si>
    <t>jh26</t>
    <phoneticPr fontId="2"/>
  </si>
  <si>
    <t>金【全包装】税込30円</t>
    <phoneticPr fontId="2"/>
  </si>
  <si>
    <t>金【全包装】税込30円</t>
    <phoneticPr fontId="2"/>
  </si>
  <si>
    <t>color7</t>
    <phoneticPr fontId="2"/>
  </si>
  <si>
    <t>jh30</t>
    <phoneticPr fontId="2"/>
  </si>
  <si>
    <t>黒【全包装】税込30円</t>
    <phoneticPr fontId="2"/>
  </si>
  <si>
    <t>黒【全包装】税込30円</t>
    <phoneticPr fontId="2"/>
  </si>
  <si>
    <t>黒【全包装】税込30円</t>
    <phoneticPr fontId="2"/>
  </si>
  <si>
    <t>color6</t>
    <phoneticPr fontId="2"/>
  </si>
  <si>
    <t>jn40</t>
    <phoneticPr fontId="2"/>
  </si>
  <si>
    <t>京の四季【帯包装】無料</t>
    <phoneticPr fontId="2"/>
  </si>
  <si>
    <t>京の四季【帯包装】無料</t>
    <phoneticPr fontId="2"/>
  </si>
  <si>
    <t>京の四季【帯包装】無料</t>
    <phoneticPr fontId="2"/>
  </si>
  <si>
    <t>京の四季【帯包装】無料</t>
    <phoneticPr fontId="2"/>
  </si>
  <si>
    <t>color5</t>
    <phoneticPr fontId="2"/>
  </si>
  <si>
    <t>まんかい</t>
    <phoneticPr fontId="2"/>
  </si>
  <si>
    <t>jh50</t>
    <phoneticPr fontId="2"/>
  </si>
  <si>
    <t>jh50</t>
    <phoneticPr fontId="2"/>
  </si>
  <si>
    <t>白【帯包装】無料</t>
    <phoneticPr fontId="2"/>
  </si>
  <si>
    <t>白【帯包装】無料</t>
    <phoneticPr fontId="2"/>
  </si>
  <si>
    <t>赤【全包装】税込30円</t>
    <phoneticPr fontId="2"/>
  </si>
  <si>
    <t>白【帯包装】無料</t>
    <phoneticPr fontId="2"/>
  </si>
  <si>
    <t>color4</t>
    <phoneticPr fontId="2"/>
  </si>
  <si>
    <t>ke150</t>
    <phoneticPr fontId="2"/>
  </si>
  <si>
    <t>ke150</t>
    <phoneticPr fontId="2"/>
  </si>
  <si>
    <t>ピンク【帯包装】無料</t>
    <phoneticPr fontId="2"/>
  </si>
  <si>
    <t>ピンク【帯包装】無料</t>
    <phoneticPr fontId="2"/>
  </si>
  <si>
    <t>黒【全包装】税込30円</t>
    <phoneticPr fontId="2"/>
  </si>
  <si>
    <t>ピンク【帯包装】無料</t>
    <phoneticPr fontId="2"/>
  </si>
  <si>
    <t>青【全包装】税込30円</t>
    <phoneticPr fontId="2"/>
  </si>
  <si>
    <t>ピンク【帯包装】無料</t>
    <phoneticPr fontId="2"/>
  </si>
  <si>
    <t>ピンク【帯包装】無料</t>
    <phoneticPr fontId="2"/>
  </si>
  <si>
    <t>黒【全包装】税込30円</t>
    <phoneticPr fontId="2"/>
  </si>
  <si>
    <t>color3</t>
    <phoneticPr fontId="2"/>
  </si>
  <si>
    <t>【全包装】税込30円</t>
    <phoneticPr fontId="2"/>
  </si>
  <si>
    <t>プチギフト</t>
    <phoneticPr fontId="2"/>
  </si>
  <si>
    <t>pg02</t>
    <phoneticPr fontId="2"/>
  </si>
  <si>
    <t>京の四季【全包装】税込30円</t>
    <phoneticPr fontId="2"/>
  </si>
  <si>
    <t>金【帯包装】無料</t>
    <phoneticPr fontId="2"/>
  </si>
  <si>
    <t>ピンク【全包装】税込30円</t>
    <phoneticPr fontId="2"/>
  </si>
  <si>
    <t>桐箱【全包装】税込30円</t>
    <phoneticPr fontId="2"/>
  </si>
  <si>
    <t>金【帯包装】無料</t>
    <phoneticPr fontId="2"/>
  </si>
  <si>
    <t>桐箱【全包装】税込30円</t>
    <phoneticPr fontId="2"/>
  </si>
  <si>
    <t>白【帯包装】無料</t>
    <phoneticPr fontId="2"/>
  </si>
  <si>
    <t>金【帯包装】無料</t>
    <phoneticPr fontId="2"/>
  </si>
  <si>
    <t>重箱【全包装】税込30円</t>
    <phoneticPr fontId="2"/>
  </si>
  <si>
    <t>金【帯包装】無料</t>
    <phoneticPr fontId="2"/>
  </si>
  <si>
    <t>color2</t>
    <phoneticPr fontId="2"/>
  </si>
  <si>
    <t>プチギフト</t>
    <phoneticPr fontId="2"/>
  </si>
  <si>
    <t>pg01</t>
    <phoneticPr fontId="2"/>
  </si>
  <si>
    <t>pg01</t>
    <phoneticPr fontId="2"/>
  </si>
  <si>
    <t>ピンク【帯包装】無料</t>
    <phoneticPr fontId="2"/>
  </si>
  <si>
    <t>ピンク【帯包装】無料</t>
    <phoneticPr fontId="2"/>
  </si>
  <si>
    <t>黒【帯包装】無料</t>
    <phoneticPr fontId="2"/>
  </si>
  <si>
    <t>黒【帯包装】無料</t>
    <phoneticPr fontId="2"/>
  </si>
  <si>
    <t>-</t>
    <phoneticPr fontId="2"/>
  </si>
  <si>
    <t>-</t>
    <phoneticPr fontId="2"/>
  </si>
  <si>
    <t>重箱【帯包装】無料</t>
    <phoneticPr fontId="5"/>
  </si>
  <si>
    <t>-</t>
    <phoneticPr fontId="5"/>
  </si>
  <si>
    <t>color1</t>
    <phoneticPr fontId="2"/>
  </si>
  <si>
    <t>みーる</t>
    <phoneticPr fontId="2"/>
  </si>
  <si>
    <t>そなえ</t>
    <phoneticPr fontId="2"/>
  </si>
  <si>
    <t>そなえミール</t>
    <phoneticPr fontId="2"/>
  </si>
  <si>
    <t>SONAEM</t>
    <phoneticPr fontId="2"/>
  </si>
  <si>
    <t>SONAE-M</t>
    <phoneticPr fontId="2"/>
  </si>
  <si>
    <t>いろあそびみぃちゃん</t>
    <phoneticPr fontId="2"/>
  </si>
  <si>
    <t>はろぅきてぃいろあそびよぅちゃん</t>
    <phoneticPr fontId="2"/>
  </si>
  <si>
    <t>はろぅきてぃいろあそびむぅちゃん</t>
    <phoneticPr fontId="2"/>
  </si>
  <si>
    <t>十二単満開秋</t>
    <phoneticPr fontId="2"/>
  </si>
  <si>
    <t>十二単八分咲き秋</t>
    <phoneticPr fontId="2"/>
  </si>
  <si>
    <t>十二単六分咲き秋</t>
    <phoneticPr fontId="2"/>
  </si>
  <si>
    <t>十二単五分咲き秋</t>
    <phoneticPr fontId="2"/>
  </si>
  <si>
    <t>祇園囃子松尾</t>
    <phoneticPr fontId="2"/>
  </si>
  <si>
    <t>祇園囃子　桂</t>
    <phoneticPr fontId="2"/>
  </si>
  <si>
    <t>ke150shinobi</t>
    <phoneticPr fontId="2"/>
  </si>
  <si>
    <t>gi506shinobi</t>
    <phoneticPr fontId="2"/>
  </si>
  <si>
    <t>gi507shinobi</t>
    <phoneticPr fontId="2"/>
  </si>
  <si>
    <t>gi508shinobi</t>
    <phoneticPr fontId="2"/>
  </si>
  <si>
    <t>gi502shinobi</t>
    <phoneticPr fontId="2"/>
  </si>
  <si>
    <t>gi504shinobi</t>
    <phoneticPr fontId="2"/>
  </si>
  <si>
    <t>gi505shinobi</t>
    <phoneticPr fontId="2"/>
  </si>
  <si>
    <t>gi501shinobi</t>
    <phoneticPr fontId="2"/>
  </si>
  <si>
    <t>jh50shinobi</t>
    <phoneticPr fontId="2"/>
  </si>
  <si>
    <t>jh30shinobi</t>
    <phoneticPr fontId="2"/>
  </si>
  <si>
    <t>jh26shinobi</t>
    <phoneticPr fontId="2"/>
  </si>
  <si>
    <t>jh15shinobi</t>
    <phoneticPr fontId="2"/>
  </si>
  <si>
    <t>jh12shinobi</t>
    <phoneticPr fontId="2"/>
  </si>
  <si>
    <t>jn40</t>
    <phoneticPr fontId="2"/>
  </si>
  <si>
    <t>bs50</t>
    <phoneticPr fontId="2"/>
  </si>
  <si>
    <t>jh30n</t>
    <phoneticPr fontId="2"/>
  </si>
  <si>
    <t>jh40n</t>
    <phoneticPr fontId="2"/>
  </si>
  <si>
    <t>jh30s</t>
    <phoneticPr fontId="2"/>
  </si>
  <si>
    <t>jh40s</t>
    <phoneticPr fontId="2"/>
  </si>
  <si>
    <t>jh50s</t>
    <phoneticPr fontId="2"/>
  </si>
  <si>
    <t>iro01</t>
    <phoneticPr fontId="2"/>
  </si>
  <si>
    <t>iro02</t>
    <phoneticPr fontId="2"/>
  </si>
  <si>
    <t>iro04</t>
    <phoneticPr fontId="2"/>
  </si>
  <si>
    <t>iro06</t>
    <phoneticPr fontId="2"/>
  </si>
  <si>
    <t>bg05</t>
    <phoneticPr fontId="2"/>
  </si>
  <si>
    <t>bg04</t>
    <phoneticPr fontId="2"/>
  </si>
  <si>
    <t>kn40</t>
    <phoneticPr fontId="2"/>
  </si>
  <si>
    <t>tu3100</t>
    <phoneticPr fontId="2"/>
  </si>
  <si>
    <t>tu370</t>
    <phoneticPr fontId="2"/>
  </si>
  <si>
    <t>tu350</t>
    <phoneticPr fontId="2"/>
  </si>
  <si>
    <t>TMB270</t>
    <phoneticPr fontId="2"/>
  </si>
  <si>
    <t>kr50</t>
    <phoneticPr fontId="2"/>
  </si>
  <si>
    <t>kr40</t>
    <phoneticPr fontId="2"/>
  </si>
  <si>
    <t>kr30</t>
    <phoneticPr fontId="2"/>
  </si>
  <si>
    <t>kr18</t>
    <phoneticPr fontId="2"/>
  </si>
  <si>
    <t>zent70</t>
    <phoneticPr fontId="2"/>
  </si>
  <si>
    <t>zent35</t>
    <phoneticPr fontId="2"/>
  </si>
  <si>
    <t>zenc50</t>
    <phoneticPr fontId="2"/>
  </si>
  <si>
    <t>jht150</t>
    <phoneticPr fontId="2"/>
  </si>
  <si>
    <t>jht100</t>
    <phoneticPr fontId="2"/>
  </si>
  <si>
    <t>jh80</t>
    <phoneticPr fontId="2"/>
  </si>
  <si>
    <t>jht70</t>
    <phoneticPr fontId="2"/>
  </si>
  <si>
    <t>jht50</t>
    <phoneticPr fontId="2"/>
  </si>
  <si>
    <t>jh35</t>
    <phoneticPr fontId="2"/>
  </si>
  <si>
    <t>gi301</t>
    <phoneticPr fontId="2"/>
  </si>
  <si>
    <t>gi502</t>
    <phoneticPr fontId="2"/>
  </si>
  <si>
    <t>gi503</t>
    <phoneticPr fontId="2"/>
  </si>
  <si>
    <t>gi504</t>
    <phoneticPr fontId="2"/>
  </si>
  <si>
    <t>gi505</t>
    <phoneticPr fontId="2"/>
  </si>
  <si>
    <t>gi506</t>
    <phoneticPr fontId="2"/>
  </si>
  <si>
    <t>gi507</t>
    <phoneticPr fontId="2"/>
  </si>
  <si>
    <t>gt50</t>
    <phoneticPr fontId="2"/>
  </si>
  <si>
    <t>gt80</t>
    <phoneticPr fontId="2"/>
  </si>
  <si>
    <t>ik13</t>
    <phoneticPr fontId="2"/>
  </si>
  <si>
    <t>kb50</t>
    <phoneticPr fontId="2"/>
  </si>
  <si>
    <t>kb100</t>
    <phoneticPr fontId="2"/>
  </si>
  <si>
    <t>kb130</t>
    <phoneticPr fontId="2"/>
  </si>
  <si>
    <t>jh12</t>
    <phoneticPr fontId="2"/>
  </si>
  <si>
    <t>jh15</t>
    <phoneticPr fontId="2"/>
  </si>
  <si>
    <t>jh26</t>
    <phoneticPr fontId="2"/>
  </si>
  <si>
    <t>jh30</t>
    <phoneticPr fontId="2"/>
  </si>
  <si>
    <t>jh100</t>
    <phoneticPr fontId="2"/>
  </si>
  <si>
    <t>jh50</t>
    <phoneticPr fontId="2"/>
  </si>
  <si>
    <t>ke150</t>
    <phoneticPr fontId="2"/>
  </si>
  <si>
    <t>pg02</t>
    <phoneticPr fontId="2"/>
  </si>
  <si>
    <t>pg01</t>
    <phoneticPr fontId="2"/>
  </si>
  <si>
    <t>SONAEM</t>
    <phoneticPr fontId="2"/>
  </si>
  <si>
    <t>SONAEP</t>
    <phoneticPr fontId="2"/>
  </si>
  <si>
    <t>code</t>
    <phoneticPr fontId="2"/>
  </si>
  <si>
    <t>そなえポータブル</t>
    <phoneticPr fontId="2"/>
  </si>
  <si>
    <t>SONAE-P</t>
    <phoneticPr fontId="2"/>
  </si>
  <si>
    <t>jhiro03</t>
    <phoneticPr fontId="2"/>
  </si>
  <si>
    <t>kb25</t>
    <phoneticPr fontId="2"/>
  </si>
  <si>
    <t>jh50w</t>
    <phoneticPr fontId="2"/>
  </si>
  <si>
    <t>jh40w</t>
    <phoneticPr fontId="2"/>
  </si>
  <si>
    <t>jh30w</t>
    <phoneticPr fontId="2"/>
  </si>
  <si>
    <t>jh25w</t>
    <phoneticPr fontId="2"/>
  </si>
  <si>
    <t>kt33</t>
    <phoneticPr fontId="2"/>
  </si>
  <si>
    <t>kt45</t>
    <phoneticPr fontId="2"/>
  </si>
  <si>
    <t>jh50f</t>
    <phoneticPr fontId="2"/>
  </si>
  <si>
    <t>jh40f</t>
    <phoneticPr fontId="2"/>
  </si>
  <si>
    <t>jh30f</t>
    <phoneticPr fontId="2"/>
  </si>
  <si>
    <t>jh25f</t>
    <phoneticPr fontId="2"/>
  </si>
  <si>
    <t>gt40</t>
    <phoneticPr fontId="2"/>
  </si>
  <si>
    <t>gt30</t>
    <phoneticPr fontId="2"/>
  </si>
  <si>
    <t>十二単偲満</t>
    <phoneticPr fontId="2"/>
  </si>
  <si>
    <t>OKOMEBANZUKESELECTION20133合セット</t>
    <phoneticPr fontId="2"/>
  </si>
  <si>
    <t>OKOMEBANZUKESELECTION20132合セット</t>
    <phoneticPr fontId="2"/>
  </si>
  <si>
    <t>いろあそびひぃちゃん</t>
    <phoneticPr fontId="2"/>
  </si>
  <si>
    <t>いろあそびふぅちゃん</t>
    <phoneticPr fontId="2"/>
  </si>
  <si>
    <t>手提げ袋大</t>
    <phoneticPr fontId="2"/>
  </si>
  <si>
    <t>十二単詰合せ高雄</t>
    <phoneticPr fontId="2"/>
  </si>
  <si>
    <t>十二単詰合せ清滝</t>
    <phoneticPr fontId="2"/>
  </si>
  <si>
    <t>そなえミール</t>
    <phoneticPr fontId="2"/>
  </si>
  <si>
    <t>そなえポータブル</t>
    <phoneticPr fontId="2"/>
  </si>
  <si>
    <t>item_name</t>
    <phoneticPr fontId="2"/>
  </si>
  <si>
    <t>siries</t>
    <phoneticPr fontId="2"/>
  </si>
  <si>
    <t>item_name</t>
    <phoneticPr fontId="2"/>
  </si>
  <si>
    <t>code（Ｎｏ【-】）</t>
    <phoneticPr fontId="2"/>
  </si>
  <si>
    <t>code</t>
    <phoneticPr fontId="2"/>
  </si>
  <si>
    <t>シーゾナル</t>
    <phoneticPr fontId="2"/>
  </si>
  <si>
    <t>炊き込みご飯桜</t>
    <rPh sb="0" eb="1">
      <t>タ</t>
    </rPh>
    <rPh sb="2" eb="3">
      <t>コ</t>
    </rPh>
    <rPh sb="5" eb="6">
      <t>ハン</t>
    </rPh>
    <rPh sb="6" eb="7">
      <t>サクラ</t>
    </rPh>
    <phoneticPr fontId="2"/>
  </si>
  <si>
    <t>炊き込みご飯桃</t>
    <rPh sb="6" eb="7">
      <t>モモ</t>
    </rPh>
    <phoneticPr fontId="2"/>
  </si>
  <si>
    <t>炊き込みご飯蘭</t>
    <rPh sb="6" eb="7">
      <t>ラン</t>
    </rPh>
    <phoneticPr fontId="2"/>
  </si>
  <si>
    <t>京の味ごはん</t>
    <rPh sb="0" eb="1">
      <t>キョウ</t>
    </rPh>
    <rPh sb="2" eb="3">
      <t>アジ</t>
    </rPh>
    <phoneticPr fontId="2"/>
  </si>
  <si>
    <t>jh-t150</t>
    <phoneticPr fontId="2"/>
  </si>
  <si>
    <t>Special9</t>
  </si>
  <si>
    <t>Special9</t>
    <phoneticPr fontId="2"/>
  </si>
  <si>
    <t>Standard4</t>
  </si>
  <si>
    <t>Child4</t>
  </si>
  <si>
    <t>Child4</t>
    <phoneticPr fontId="2"/>
  </si>
  <si>
    <t>Mamamilk4</t>
  </si>
  <si>
    <t>Mamamilk4</t>
    <phoneticPr fontId="2"/>
  </si>
  <si>
    <t>Charge4</t>
  </si>
  <si>
    <t>Classic4</t>
  </si>
  <si>
    <t>Classic4</t>
    <phoneticPr fontId="2"/>
  </si>
  <si>
    <t>gk50</t>
  </si>
  <si>
    <t>gk25-1</t>
  </si>
  <si>
    <t>gk25-2</t>
  </si>
  <si>
    <t>gk25-3</t>
  </si>
  <si>
    <t>gk25-4</t>
  </si>
  <si>
    <t>gk25-5</t>
  </si>
  <si>
    <t>gk251</t>
  </si>
  <si>
    <t>gk252</t>
  </si>
  <si>
    <t>gk253</t>
  </si>
  <si>
    <t>gk254</t>
  </si>
  <si>
    <t>gk255</t>
  </si>
  <si>
    <t>玄米かゆシリーズ</t>
    <rPh sb="0" eb="2">
      <t>ゲンマイ</t>
    </rPh>
    <phoneticPr fontId="2"/>
  </si>
  <si>
    <t>すぺしゃるないん</t>
    <phoneticPr fontId="2"/>
  </si>
  <si>
    <t>すたんだーどふぉー</t>
    <phoneticPr fontId="2"/>
  </si>
  <si>
    <t>ちゃいるどふぉー</t>
    <phoneticPr fontId="2"/>
  </si>
  <si>
    <t>ままみるくふぉー</t>
    <phoneticPr fontId="2"/>
  </si>
  <si>
    <t>ちゃーじふぉー</t>
    <phoneticPr fontId="2"/>
  </si>
  <si>
    <t>くらしっくふぉー</t>
    <phoneticPr fontId="2"/>
  </si>
  <si>
    <t>ピンク【帯包装】無料</t>
  </si>
  <si>
    <t>京の四季【帯包装】無料</t>
  </si>
  <si>
    <t>ピンク【全包装】税込30円</t>
  </si>
  <si>
    <t>Standard4</t>
    <phoneticPr fontId="2"/>
  </si>
  <si>
    <t>Charge4</t>
    <phoneticPr fontId="2"/>
  </si>
  <si>
    <t>くらしっくふぉー</t>
    <phoneticPr fontId="2"/>
  </si>
  <si>
    <t>後払い（コンビニエンスストア・郵便局）</t>
    <phoneticPr fontId="2"/>
  </si>
  <si>
    <t>nzen-c35</t>
  </si>
  <si>
    <t>nzen-c50</t>
  </si>
  <si>
    <t>nzen-c70</t>
  </si>
  <si>
    <t xml:space="preserve">夏の京御膳冷やし茶漬け梅 </t>
  </si>
  <si>
    <t>夏の京御膳冷やし茶漬け竹</t>
  </si>
  <si>
    <t>夏の京御膳冷やし茶漬け竹</t>
    <phoneticPr fontId="2"/>
  </si>
  <si>
    <t>夏の京御膳冷やし茶漬け松</t>
  </si>
  <si>
    <t>夏の京御膳冷やし茶漬け松</t>
    <phoneticPr fontId="2"/>
  </si>
  <si>
    <t>nzenc35</t>
    <phoneticPr fontId="2"/>
  </si>
  <si>
    <t>nzenc50</t>
    <phoneticPr fontId="2"/>
  </si>
  <si>
    <t>nzenc70</t>
    <phoneticPr fontId="2"/>
  </si>
  <si>
    <t>夏の京御膳</t>
    <rPh sb="0" eb="1">
      <t>ナツ</t>
    </rPh>
    <rPh sb="2" eb="5">
      <t>キョウゴゼン</t>
    </rPh>
    <phoneticPr fontId="2"/>
  </si>
  <si>
    <t>ひやしちゃつづけうめ</t>
    <phoneticPr fontId="2"/>
  </si>
  <si>
    <t>ひやしちゃつづけたけ</t>
    <phoneticPr fontId="2"/>
  </si>
  <si>
    <t>ひやしちゃつづけまつ</t>
    <phoneticPr fontId="2"/>
  </si>
  <si>
    <t xml:space="preserve">夏の京御膳冷やし茶漬け梅 </t>
    <phoneticPr fontId="2"/>
  </si>
  <si>
    <t>紫風呂敷（1,296円）</t>
  </si>
  <si>
    <t>紫風呂敷（1,620円）</t>
  </si>
  <si>
    <t>ひやしちゃつづけうめ</t>
    <phoneticPr fontId="2"/>
  </si>
  <si>
    <t>ひやしちゃつづけまつ</t>
    <phoneticPr fontId="2"/>
  </si>
  <si>
    <t>bs50-2016</t>
    <phoneticPr fontId="2"/>
  </si>
  <si>
    <t>bs502016</t>
    <phoneticPr fontId="2"/>
  </si>
  <si>
    <t>bs752016</t>
    <phoneticPr fontId="2"/>
  </si>
  <si>
    <t>bs75-2016</t>
    <phoneticPr fontId="2"/>
  </si>
  <si>
    <t>OKOMEBANZUKESELECTION20162合</t>
    <phoneticPr fontId="2"/>
  </si>
  <si>
    <t>OKOMEBANZUKESELECTION20163合</t>
    <phoneticPr fontId="2"/>
  </si>
  <si>
    <t>おこめばんづけ2016にごう</t>
    <phoneticPr fontId="2"/>
  </si>
  <si>
    <t>おこめばんづけ2016さんごう</t>
    <phoneticPr fontId="2"/>
  </si>
  <si>
    <t>OKOMEBANZUKESELECTION20163合</t>
    <phoneticPr fontId="2"/>
  </si>
  <si>
    <t>bs502016</t>
    <phoneticPr fontId="2"/>
  </si>
  <si>
    <t>bs752016</t>
    <phoneticPr fontId="2"/>
  </si>
  <si>
    <t>十二単偲二分</t>
    <phoneticPr fontId="2"/>
  </si>
  <si>
    <t>十二単偲五分</t>
    <phoneticPr fontId="2"/>
  </si>
  <si>
    <t>献上米偲</t>
    <phoneticPr fontId="2"/>
  </si>
  <si>
    <t>祇園囃子偲シリーズ巴</t>
    <phoneticPr fontId="2"/>
  </si>
  <si>
    <t>祇園囃子偲シリーズ萬才</t>
    <phoneticPr fontId="2"/>
  </si>
  <si>
    <t>祇園囃子偲シリーズ初音</t>
    <phoneticPr fontId="2"/>
  </si>
  <si>
    <t>祇園囃子偲シリーズ唐子</t>
    <phoneticPr fontId="2"/>
  </si>
  <si>
    <t>祇園囃子偲シリーズ四季</t>
    <phoneticPr fontId="2"/>
  </si>
  <si>
    <t>祇園囃子偲シリーズ神楽</t>
    <phoneticPr fontId="2"/>
  </si>
  <si>
    <t>祇園囃子偲シリーズ翁霞</t>
    <phoneticPr fontId="2"/>
  </si>
  <si>
    <t>mday2017</t>
  </si>
  <si>
    <t>感謝米</t>
    <rPh sb="0" eb="2">
      <t>カンシャ</t>
    </rPh>
    <rPh sb="2" eb="3">
      <t>コメ</t>
    </rPh>
    <phoneticPr fontId="2"/>
  </si>
  <si>
    <t>感謝米シリーズ</t>
    <rPh sb="0" eb="2">
      <t>カンシャ</t>
    </rPh>
    <rPh sb="2" eb="3">
      <t>マイ</t>
    </rPh>
    <phoneticPr fontId="2"/>
  </si>
  <si>
    <t>かんしゃまい</t>
  </si>
  <si>
    <t>黒【全包装】税込30円</t>
    <rPh sb="0" eb="1">
      <t>クロ</t>
    </rPh>
    <phoneticPr fontId="2"/>
  </si>
  <si>
    <t>18時-20時</t>
    <rPh sb="2" eb="3">
      <t>ジ</t>
    </rPh>
    <rPh sb="6" eb="7">
      <t>ジ</t>
    </rPh>
    <phoneticPr fontId="2"/>
  </si>
  <si>
    <t>19時-21時</t>
    <rPh sb="2" eb="3">
      <t>ジ</t>
    </rPh>
    <rPh sb="6" eb="7">
      <t>ジ</t>
    </rPh>
    <phoneticPr fontId="2"/>
  </si>
  <si>
    <t>※ご注文の受付は下記のアドレス宛に添付メールを送付願います。</t>
    <rPh sb="2" eb="4">
      <t>チュウモン</t>
    </rPh>
    <rPh sb="5" eb="7">
      <t>ウケツケ</t>
    </rPh>
    <rPh sb="8" eb="10">
      <t>カキ</t>
    </rPh>
    <rPh sb="15" eb="16">
      <t>アテ</t>
    </rPh>
    <rPh sb="17" eb="19">
      <t>テンプ</t>
    </rPh>
    <rPh sb="23" eb="25">
      <t>ソウフ</t>
    </rPh>
    <rPh sb="25" eb="26">
      <t>ネガ</t>
    </rPh>
    <phoneticPr fontId="2"/>
  </si>
  <si>
    <t>お歳暮</t>
    <rPh sb="1" eb="3">
      <t>セイボ</t>
    </rPh>
    <phoneticPr fontId="2"/>
  </si>
  <si>
    <t>お中元</t>
    <rPh sb="1" eb="3">
      <t>チュウゲン</t>
    </rPh>
    <phoneticPr fontId="2"/>
  </si>
  <si>
    <t>お年賀</t>
    <rPh sb="1" eb="3">
      <t>ネンガ</t>
    </rPh>
    <phoneticPr fontId="2"/>
  </si>
  <si>
    <t>内祝</t>
    <rPh sb="0" eb="2">
      <t>ウチイワ</t>
    </rPh>
    <phoneticPr fontId="2"/>
  </si>
  <si>
    <t>御祝</t>
    <rPh sb="0" eb="2">
      <t>オイワ</t>
    </rPh>
    <phoneticPr fontId="2"/>
  </si>
  <si>
    <t>御礼</t>
    <rPh sb="0" eb="2">
      <t>オンレイ</t>
    </rPh>
    <phoneticPr fontId="2"/>
  </si>
  <si>
    <t>内祝（結び切り）</t>
    <rPh sb="0" eb="2">
      <t>ウチイワ</t>
    </rPh>
    <rPh sb="3" eb="4">
      <t>ムス</t>
    </rPh>
    <rPh sb="5" eb="6">
      <t>キ</t>
    </rPh>
    <phoneticPr fontId="2"/>
  </si>
  <si>
    <t>御祝（結び切り）</t>
    <rPh sb="0" eb="1">
      <t>オ</t>
    </rPh>
    <rPh sb="1" eb="2">
      <t>イワイ</t>
    </rPh>
    <rPh sb="3" eb="4">
      <t>ムス</t>
    </rPh>
    <rPh sb="5" eb="6">
      <t>キ</t>
    </rPh>
    <phoneticPr fontId="2"/>
  </si>
  <si>
    <t>寿</t>
    <rPh sb="0" eb="1">
      <t>コトブキ</t>
    </rPh>
    <phoneticPr fontId="2"/>
  </si>
  <si>
    <t>商品名</t>
    <rPh sb="0" eb="3">
      <t>ショウヒンメイ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</si>
  <si>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</si>
  <si>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</si>
  <si>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メッセージ入力</t>
    <rPh sb="5" eb="7">
      <t>ニュウリョク</t>
    </rPh>
    <phoneticPr fontId="2"/>
  </si>
  <si>
    <t>手提袋
入数</t>
    <rPh sb="0" eb="2">
      <t>テサ</t>
    </rPh>
    <rPh sb="2" eb="3">
      <t>ブクロ</t>
    </rPh>
    <rPh sb="4" eb="6">
      <t>イリスウ</t>
    </rPh>
    <phoneticPr fontId="2"/>
  </si>
  <si>
    <t>熨斗　※</t>
    <rPh sb="0" eb="2">
      <t>ノシ</t>
    </rPh>
    <phoneticPr fontId="2"/>
  </si>
  <si>
    <t>表書き　※</t>
    <rPh sb="0" eb="2">
      <t>オモテガ</t>
    </rPh>
    <phoneticPr fontId="2"/>
  </si>
  <si>
    <t>メッセージカード
※</t>
    <phoneticPr fontId="2"/>
  </si>
  <si>
    <t>午前中</t>
    <rPh sb="0" eb="3">
      <t>ゴゼンチュウ</t>
    </rPh>
    <phoneticPr fontId="2"/>
  </si>
  <si>
    <t>14-16時</t>
    <rPh sb="5" eb="6">
      <t>ジ</t>
    </rPh>
    <phoneticPr fontId="2"/>
  </si>
  <si>
    <t>16-18時</t>
    <rPh sb="5" eb="6">
      <t>ジ</t>
    </rPh>
    <phoneticPr fontId="2"/>
  </si>
  <si>
    <t>18-20時</t>
    <rPh sb="5" eb="6">
      <t>ジ</t>
    </rPh>
    <phoneticPr fontId="2"/>
  </si>
  <si>
    <t>19-21時</t>
    <rPh sb="5" eb="6">
      <t>ジ</t>
    </rPh>
    <phoneticPr fontId="2"/>
  </si>
  <si>
    <t>いつでも良い</t>
    <rPh sb="4" eb="5">
      <t>ヨ</t>
    </rPh>
    <phoneticPr fontId="2"/>
  </si>
  <si>
    <t>ご希望に添えない場合がございます。</t>
    <rPh sb="1" eb="3">
      <t>キボウ</t>
    </rPh>
    <rPh sb="4" eb="5">
      <t>ソ</t>
    </rPh>
    <rPh sb="8" eb="10">
      <t>バアイ</t>
    </rPh>
    <phoneticPr fontId="2"/>
  </si>
  <si>
    <t>▼ご入用の場合は選択およびご入力お願いします。</t>
    <rPh sb="2" eb="4">
      <t>イリヨウ</t>
    </rPh>
    <rPh sb="5" eb="7">
      <t>バアイ</t>
    </rPh>
    <rPh sb="8" eb="10">
      <t>センタク</t>
    </rPh>
    <rPh sb="14" eb="16">
      <t>ニュウリョク</t>
    </rPh>
    <rPh sb="17" eb="18">
      <t>ネガ</t>
    </rPh>
    <phoneticPr fontId="2"/>
  </si>
  <si>
    <t>自動</t>
    <rPh sb="0" eb="2">
      <t>ジドウ</t>
    </rPh>
    <phoneticPr fontId="2"/>
  </si>
  <si>
    <t>MAIL</t>
    <phoneticPr fontId="2"/>
  </si>
  <si>
    <t>備考</t>
    <rPh sb="0" eb="2">
      <t>ビコウ</t>
    </rPh>
    <phoneticPr fontId="2"/>
  </si>
  <si>
    <t>北海道</t>
  </si>
  <si>
    <t>北東北</t>
  </si>
  <si>
    <t>南東北</t>
  </si>
  <si>
    <t>関東</t>
  </si>
  <si>
    <t>信越</t>
  </si>
  <si>
    <t>北陸</t>
  </si>
  <si>
    <t>中部</t>
  </si>
  <si>
    <t>関西</t>
  </si>
  <si>
    <t>中国</t>
  </si>
  <si>
    <t>四国</t>
  </si>
  <si>
    <t>九州</t>
  </si>
  <si>
    <t>沖縄</t>
  </si>
  <si>
    <t>青森県</t>
  </si>
  <si>
    <t>秋田県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</si>
  <si>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</si>
  <si>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</si>
  <si>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</si>
  <si>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</si>
  <si>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</si>
  <si>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</si>
  <si>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</si>
  <si>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</si>
  <si>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</si>
  <si>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</si>
  <si>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東京都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</si>
  <si>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</si>
  <si>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</si>
  <si>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</si>
  <si>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</si>
  <si>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</si>
  <si>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</si>
  <si>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</si>
  <si>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</si>
  <si>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</si>
  <si>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</si>
  <si>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大阪府</t>
  </si>
  <si>
    <t>京都府</t>
  </si>
  <si>
    <t>滋賀県</t>
  </si>
  <si>
    <t>奈良県</t>
  </si>
  <si>
    <t>和歌山県</t>
  </si>
  <si>
    <t>兵庫県</t>
  </si>
  <si>
    <t>岡山県</t>
  </si>
  <si>
    <t>広島県</t>
  </si>
  <si>
    <t>山口県</t>
  </si>
  <si>
    <t>鳥取県</t>
  </si>
  <si>
    <t>島根県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</si>
  <si>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</si>
  <si>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</si>
  <si>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</si>
  <si>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</si>
  <si>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</si>
  <si>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</si>
  <si>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</si>
  <si>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</si>
  <si>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</si>
  <si>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</si>
  <si>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</si>
  <si>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</si>
  <si>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送料フラグ</t>
    <rPh sb="0" eb="2">
      <t>ソウリョウ</t>
    </rPh>
    <phoneticPr fontId="2"/>
  </si>
  <si>
    <t>※送料無料フラグ　送料無料＝1、送料が必要な場合＝0</t>
    <rPh sb="1" eb="5">
      <t>ソウリョウムリョウ</t>
    </rPh>
    <rPh sb="9" eb="13">
      <t>ソウリョウムリョウ</t>
    </rPh>
    <rPh sb="16" eb="18">
      <t>ソウリョウ</t>
    </rPh>
    <rPh sb="19" eb="21">
      <t>ヒツヨウ</t>
    </rPh>
    <rPh sb="22" eb="24">
      <t>バアイ</t>
    </rPh>
    <phoneticPr fontId="2"/>
  </si>
  <si>
    <t>受付時間：平日 9:00〜18:00</t>
    <rPh sb="0" eb="2">
      <t>ウケツケ</t>
    </rPh>
    <rPh sb="2" eb="4">
      <t>ジカン</t>
    </rPh>
    <phoneticPr fontId="2"/>
  </si>
  <si>
    <t>重量</t>
  </si>
  <si>
    <t>金額（税別）</t>
    <rPh sb="0" eb="2">
      <t>キンガク</t>
    </rPh>
    <rPh sb="3" eb="5">
      <t>ゼイベツ</t>
    </rPh>
    <phoneticPr fontId="2"/>
  </si>
  <si>
    <t>金額（税込）</t>
    <rPh sb="0" eb="2">
      <t>キンガク</t>
    </rPh>
    <rPh sb="3" eb="5">
      <t>ゼイコミ</t>
    </rPh>
    <phoneticPr fontId="2"/>
  </si>
  <si>
    <t>単価(税込)</t>
    <rPh sb="0" eb="2">
      <t>タンカ</t>
    </rPh>
    <rPh sb="3" eb="5">
      <t>ゼイコミ</t>
    </rPh>
    <phoneticPr fontId="2"/>
  </si>
  <si>
    <t>GA-01</t>
    <phoneticPr fontId="2"/>
  </si>
  <si>
    <t>二段重ねギフト（餅三昧+朱雀）</t>
    <rPh sb="0" eb="2">
      <t>ニダン</t>
    </rPh>
    <rPh sb="2" eb="3">
      <t>ガサ</t>
    </rPh>
    <rPh sb="8" eb="9">
      <t>モチ</t>
    </rPh>
    <rPh sb="9" eb="11">
      <t>ザンマイ</t>
    </rPh>
    <rPh sb="12" eb="14">
      <t>シュジャク</t>
    </rPh>
    <phoneticPr fontId="2"/>
  </si>
  <si>
    <t>GA-04</t>
    <phoneticPr fontId="2"/>
  </si>
  <si>
    <t>二段重ねギフト（おかき大好き+華厳）</t>
    <rPh sb="0" eb="2">
      <t>ニダン</t>
    </rPh>
    <rPh sb="2" eb="3">
      <t>ガサ</t>
    </rPh>
    <rPh sb="11" eb="13">
      <t>ダイス</t>
    </rPh>
    <rPh sb="15" eb="17">
      <t>ケゴン</t>
    </rPh>
    <phoneticPr fontId="2"/>
  </si>
  <si>
    <t>G-01-H</t>
    <phoneticPr fontId="2"/>
  </si>
  <si>
    <t>十八華仙（風呂敷包）</t>
    <rPh sb="0" eb="4">
      <t>ジュウハチ</t>
    </rPh>
    <rPh sb="5" eb="8">
      <t>フロシキ</t>
    </rPh>
    <rPh sb="8" eb="9">
      <t>ヅツ</t>
    </rPh>
    <phoneticPr fontId="2"/>
  </si>
  <si>
    <t>G-01</t>
    <phoneticPr fontId="2"/>
  </si>
  <si>
    <t>十八華仙</t>
    <rPh sb="0" eb="4">
      <t>ジュウハチ</t>
    </rPh>
    <phoneticPr fontId="2"/>
  </si>
  <si>
    <t>G-02</t>
    <phoneticPr fontId="2"/>
  </si>
  <si>
    <t>餅三昧</t>
    <rPh sb="0" eb="1">
      <t>モチ</t>
    </rPh>
    <rPh sb="1" eb="3">
      <t>ザンマイ</t>
    </rPh>
    <phoneticPr fontId="2"/>
  </si>
  <si>
    <t>G-03</t>
  </si>
  <si>
    <t>高砂</t>
    <rPh sb="0" eb="2">
      <t>タカサゴ</t>
    </rPh>
    <phoneticPr fontId="2"/>
  </si>
  <si>
    <t>G-04</t>
  </si>
  <si>
    <t>朱雀</t>
    <rPh sb="0" eb="2">
      <t>シュジャク</t>
    </rPh>
    <phoneticPr fontId="2"/>
  </si>
  <si>
    <t>G-05</t>
  </si>
  <si>
    <t>G-06</t>
  </si>
  <si>
    <t>G-14</t>
    <phoneticPr fontId="2"/>
  </si>
  <si>
    <t>G-16</t>
    <phoneticPr fontId="2"/>
  </si>
  <si>
    <t>G-20</t>
    <phoneticPr fontId="2"/>
  </si>
  <si>
    <t>G-25</t>
    <phoneticPr fontId="2"/>
  </si>
  <si>
    <t>G-27</t>
    <phoneticPr fontId="2"/>
  </si>
  <si>
    <t>日光おかき花めぐり（中）</t>
    <rPh sb="0" eb="2">
      <t>ニッコウ</t>
    </rPh>
    <rPh sb="5" eb="9">
      <t>ハナ</t>
    </rPh>
    <rPh sb="10" eb="11">
      <t>チュウ</t>
    </rPh>
    <phoneticPr fontId="2"/>
  </si>
  <si>
    <t>G-28</t>
    <phoneticPr fontId="2"/>
  </si>
  <si>
    <t>日光おかき花めぐり（小）</t>
    <rPh sb="0" eb="2">
      <t>ニッコウ</t>
    </rPh>
    <rPh sb="5" eb="9">
      <t>ハナ</t>
    </rPh>
    <rPh sb="10" eb="11">
      <t>チイ</t>
    </rPh>
    <phoneticPr fontId="2"/>
  </si>
  <si>
    <t>G-32</t>
    <phoneticPr fontId="2"/>
  </si>
  <si>
    <t>G-66</t>
    <phoneticPr fontId="2"/>
  </si>
  <si>
    <t>G-65</t>
    <phoneticPr fontId="2"/>
  </si>
  <si>
    <t>MG-01</t>
    <phoneticPr fontId="2"/>
  </si>
  <si>
    <t>匠の華（菊）</t>
    <rPh sb="0" eb="1">
      <t>タクミ</t>
    </rPh>
    <rPh sb="2" eb="3">
      <t>ハナ</t>
    </rPh>
    <rPh sb="4" eb="5">
      <t>キク</t>
    </rPh>
    <phoneticPr fontId="2"/>
  </si>
  <si>
    <t>MG-02</t>
  </si>
  <si>
    <t>匠の華（桜）</t>
    <rPh sb="0" eb="1">
      <t>タクミ</t>
    </rPh>
    <rPh sb="2" eb="3">
      <t>ハナ</t>
    </rPh>
    <rPh sb="4" eb="5">
      <t>サクラ</t>
    </rPh>
    <phoneticPr fontId="2"/>
  </si>
  <si>
    <t>MG-03</t>
  </si>
  <si>
    <t>米一代</t>
    <rPh sb="0" eb="1">
      <t>コメ</t>
    </rPh>
    <rPh sb="1" eb="3">
      <t>イチダイ</t>
    </rPh>
    <phoneticPr fontId="2"/>
  </si>
  <si>
    <t>T-10</t>
    <phoneticPr fontId="2"/>
  </si>
  <si>
    <t>餅の笛</t>
    <rPh sb="0" eb="1">
      <t>モチ</t>
    </rPh>
    <rPh sb="2" eb="3">
      <t>フエ</t>
    </rPh>
    <phoneticPr fontId="2"/>
  </si>
  <si>
    <t>T-11</t>
  </si>
  <si>
    <t>餅ごころ</t>
    <rPh sb="0" eb="1">
      <t>モチ</t>
    </rPh>
    <phoneticPr fontId="2"/>
  </si>
  <si>
    <t>T-15</t>
    <phoneticPr fontId="2"/>
  </si>
  <si>
    <t>雷都物語</t>
    <rPh sb="0" eb="4">
      <t>ライト</t>
    </rPh>
    <phoneticPr fontId="2"/>
  </si>
  <si>
    <t>T-16</t>
  </si>
  <si>
    <t>日光和楽せん</t>
    <rPh sb="0" eb="2">
      <t>ニッコウ</t>
    </rPh>
    <rPh sb="2" eb="4">
      <t>ワラク</t>
    </rPh>
    <phoneticPr fontId="2"/>
  </si>
  <si>
    <t>T-17</t>
  </si>
  <si>
    <t>鏡餅</t>
    <rPh sb="0" eb="2">
      <t>カガミモチ</t>
    </rPh>
    <phoneticPr fontId="2"/>
  </si>
  <si>
    <t>T-18</t>
  </si>
  <si>
    <t>餅の木梅ざらめ味</t>
    <rPh sb="0" eb="1">
      <t>モチ</t>
    </rPh>
    <rPh sb="2" eb="3">
      <t>キ</t>
    </rPh>
    <rPh sb="3" eb="4">
      <t>ウメ</t>
    </rPh>
    <rPh sb="7" eb="8">
      <t>アジ</t>
    </rPh>
    <phoneticPr fontId="2"/>
  </si>
  <si>
    <t>T-22</t>
    <phoneticPr fontId="2"/>
  </si>
  <si>
    <t>胡麻小角</t>
    <rPh sb="0" eb="2">
      <t>ゴマ</t>
    </rPh>
    <rPh sb="2" eb="3">
      <t>ショウ</t>
    </rPh>
    <rPh sb="3" eb="4">
      <t>カク</t>
    </rPh>
    <phoneticPr fontId="2"/>
  </si>
  <si>
    <t>T-23</t>
  </si>
  <si>
    <t>おかき大好き</t>
    <rPh sb="3" eb="5">
      <t>ダイス</t>
    </rPh>
    <phoneticPr fontId="2"/>
  </si>
  <si>
    <t>T-25</t>
    <phoneticPr fontId="2"/>
  </si>
  <si>
    <t>日光おかき男体</t>
    <rPh sb="0" eb="2">
      <t>ニッコウ</t>
    </rPh>
    <rPh sb="5" eb="7">
      <t>ナンタイ</t>
    </rPh>
    <phoneticPr fontId="2"/>
  </si>
  <si>
    <t>T-30</t>
    <phoneticPr fontId="2"/>
  </si>
  <si>
    <t>華厳</t>
    <rPh sb="0" eb="2">
      <t>ケゴン</t>
    </rPh>
    <phoneticPr fontId="2"/>
  </si>
  <si>
    <t>T-34</t>
    <phoneticPr fontId="2"/>
  </si>
  <si>
    <t>だだちゃ豆おかき</t>
    <rPh sb="4" eb="5">
      <t>マメ</t>
    </rPh>
    <phoneticPr fontId="2"/>
  </si>
  <si>
    <t>T-40</t>
    <phoneticPr fontId="2"/>
  </si>
  <si>
    <t>いろは坂（春夏編）</t>
    <rPh sb="3" eb="4">
      <t>サカ</t>
    </rPh>
    <rPh sb="5" eb="7">
      <t>ハルナツ</t>
    </rPh>
    <rPh sb="7" eb="8">
      <t>ヘン</t>
    </rPh>
    <phoneticPr fontId="2"/>
  </si>
  <si>
    <t>T-43</t>
    <phoneticPr fontId="2"/>
  </si>
  <si>
    <t>ひので（徳用袋入）</t>
    <rPh sb="4" eb="6">
      <t>トクヨウ</t>
    </rPh>
    <rPh sb="6" eb="7">
      <t>ブクロ</t>
    </rPh>
    <rPh sb="7" eb="8">
      <t>イ</t>
    </rPh>
    <phoneticPr fontId="2"/>
  </si>
  <si>
    <t>ぶっかきオリーブおかき</t>
    <phoneticPr fontId="2"/>
  </si>
  <si>
    <t>K-16</t>
    <phoneticPr fontId="2"/>
  </si>
  <si>
    <t>古流餅</t>
    <rPh sb="0" eb="2">
      <t>コリュウ</t>
    </rPh>
    <rPh sb="2" eb="3">
      <t>モチ</t>
    </rPh>
    <phoneticPr fontId="2"/>
  </si>
  <si>
    <t>K-17</t>
  </si>
  <si>
    <t>古流餅一味唐辛子</t>
    <rPh sb="0" eb="2">
      <t>コリュウ</t>
    </rPh>
    <rPh sb="2" eb="3">
      <t>モチ</t>
    </rPh>
    <rPh sb="3" eb="5">
      <t>イチミ</t>
    </rPh>
    <rPh sb="5" eb="8">
      <t>トウガラシ</t>
    </rPh>
    <phoneticPr fontId="2"/>
  </si>
  <si>
    <t>KS-15</t>
    <phoneticPr fontId="2"/>
  </si>
  <si>
    <t>ふんわりごぼう天</t>
    <rPh sb="7" eb="8">
      <t>テン</t>
    </rPh>
    <phoneticPr fontId="2"/>
  </si>
  <si>
    <t>KS-23</t>
    <phoneticPr fontId="2"/>
  </si>
  <si>
    <t>スパイシーカレー揚げせん</t>
    <rPh sb="8" eb="9">
      <t>ア</t>
    </rPh>
    <phoneticPr fontId="2"/>
  </si>
  <si>
    <t>KS-39</t>
    <phoneticPr fontId="2"/>
  </si>
  <si>
    <t>マヨネーズおかき</t>
    <phoneticPr fontId="2"/>
  </si>
  <si>
    <t>TK-01</t>
    <phoneticPr fontId="2"/>
  </si>
  <si>
    <t>ミックスの味こわれ（焼）</t>
    <rPh sb="5" eb="6">
      <t>アジ</t>
    </rPh>
    <rPh sb="10" eb="11">
      <t>ヤキ</t>
    </rPh>
    <phoneticPr fontId="2"/>
  </si>
  <si>
    <t>TK-02</t>
  </si>
  <si>
    <t>味の出逢いこわれ（揚）</t>
    <rPh sb="0" eb="1">
      <t>アジ</t>
    </rPh>
    <rPh sb="2" eb="4">
      <t>デア</t>
    </rPh>
    <rPh sb="9" eb="10">
      <t>ア</t>
    </rPh>
    <phoneticPr fontId="2"/>
  </si>
  <si>
    <t>M-01</t>
    <phoneticPr fontId="2"/>
  </si>
  <si>
    <t>角餅（しょうゆ）（無選別）</t>
    <rPh sb="0" eb="1">
      <t>カク</t>
    </rPh>
    <rPh sb="1" eb="2">
      <t>モチ</t>
    </rPh>
    <rPh sb="9" eb="10">
      <t>ム</t>
    </rPh>
    <rPh sb="10" eb="12">
      <t>センベツ</t>
    </rPh>
    <phoneticPr fontId="2"/>
  </si>
  <si>
    <t>M-02</t>
  </si>
  <si>
    <t>米粒揚げ</t>
    <rPh sb="0" eb="2">
      <t>コメツブ</t>
    </rPh>
    <rPh sb="2" eb="3">
      <t>ア</t>
    </rPh>
    <phoneticPr fontId="2"/>
  </si>
  <si>
    <t>M-03</t>
  </si>
  <si>
    <t>M-04</t>
  </si>
  <si>
    <t>小さな角餅（あっさり塩味）</t>
    <rPh sb="0" eb="1">
      <t>チイ</t>
    </rPh>
    <rPh sb="3" eb="4">
      <t>カク</t>
    </rPh>
    <rPh sb="4" eb="5">
      <t>モチ</t>
    </rPh>
    <rPh sb="10" eb="12">
      <t>シオアジ</t>
    </rPh>
    <phoneticPr fontId="2"/>
  </si>
  <si>
    <t>M-05</t>
  </si>
  <si>
    <t>小さな角餅（しょうゆ味）</t>
    <rPh sb="0" eb="1">
      <t>チイ</t>
    </rPh>
    <rPh sb="3" eb="4">
      <t>カク</t>
    </rPh>
    <rPh sb="4" eb="5">
      <t>モチ</t>
    </rPh>
    <rPh sb="10" eb="11">
      <t>アジ</t>
    </rPh>
    <phoneticPr fontId="2"/>
  </si>
  <si>
    <t>M-06</t>
  </si>
  <si>
    <t>のり子さん</t>
    <rPh sb="2" eb="3">
      <t>コ</t>
    </rPh>
    <phoneticPr fontId="2"/>
  </si>
  <si>
    <t>M-07</t>
  </si>
  <si>
    <t>豆一番</t>
    <rPh sb="0" eb="1">
      <t>マメ</t>
    </rPh>
    <rPh sb="1" eb="3">
      <t>イチバン</t>
    </rPh>
    <phoneticPr fontId="2"/>
  </si>
  <si>
    <t>M-08</t>
  </si>
  <si>
    <t>てり焼きせんべい</t>
    <rPh sb="2" eb="3">
      <t>ヤキ</t>
    </rPh>
    <phoneticPr fontId="2"/>
  </si>
  <si>
    <t>M-09</t>
  </si>
  <si>
    <t>うに好き</t>
    <rPh sb="2" eb="3">
      <t>ス</t>
    </rPh>
    <phoneticPr fontId="2"/>
  </si>
  <si>
    <t>M-12</t>
    <phoneticPr fontId="2"/>
  </si>
  <si>
    <t>おかきの饗宴</t>
    <rPh sb="4" eb="6">
      <t>キョウエン</t>
    </rPh>
    <phoneticPr fontId="2"/>
  </si>
  <si>
    <t>M-17</t>
  </si>
  <si>
    <t>二色の揚餅</t>
    <rPh sb="0" eb="2">
      <t>ニショク</t>
    </rPh>
    <rPh sb="3" eb="4">
      <t>ア</t>
    </rPh>
    <rPh sb="4" eb="5">
      <t>モチ</t>
    </rPh>
    <phoneticPr fontId="2"/>
  </si>
  <si>
    <t>いろは坂【春夏編】</t>
    <rPh sb="3" eb="4">
      <t>サカ</t>
    </rPh>
    <rPh sb="5" eb="7">
      <t>ハルナツ</t>
    </rPh>
    <rPh sb="7" eb="8">
      <t>ヘン</t>
    </rPh>
    <phoneticPr fontId="2"/>
  </si>
  <si>
    <t>福々おかき</t>
    <rPh sb="0" eb="2">
      <t>フクフク</t>
    </rPh>
    <phoneticPr fontId="2"/>
  </si>
  <si>
    <t>↓贈答用↓</t>
    <rPh sb="1" eb="4">
      <t>ゾウトウヨウ</t>
    </rPh>
    <phoneticPr fontId="2"/>
  </si>
  <si>
    <t>↓ご自宅用↓</t>
    <phoneticPr fontId="2"/>
  </si>
  <si>
    <t>↓匠の心シリーズ↓</t>
    <rPh sb="1" eb="2">
      <t>タクミノ</t>
    </rPh>
    <rPh sb="3" eb="4">
      <t>ココロ</t>
    </rPh>
    <phoneticPr fontId="2"/>
  </si>
  <si>
    <t>ひので（化粧缶）</t>
    <rPh sb="6" eb="7">
      <t>カン</t>
    </rPh>
    <phoneticPr fontId="2"/>
  </si>
  <si>
    <t>ひので（化粧箱）</t>
    <rPh sb="4" eb="6">
      <t>ケショウ</t>
    </rPh>
    <rPh sb="6" eb="7">
      <t>ハコ</t>
    </rPh>
    <phoneticPr fontId="2"/>
  </si>
  <si>
    <t>名水の郷　日光おかき工房</t>
    <rPh sb="0" eb="2">
      <t>メイスイ</t>
    </rPh>
    <rPh sb="3" eb="4">
      <t>サト</t>
    </rPh>
    <rPh sb="5" eb="7">
      <t>ニッコウ</t>
    </rPh>
    <rPh sb="10" eb="12">
      <t>コウボウ</t>
    </rPh>
    <phoneticPr fontId="2"/>
  </si>
  <si>
    <t>321-2405</t>
    <phoneticPr fontId="2"/>
  </si>
  <si>
    <t>日光　太郎</t>
    <rPh sb="0" eb="2">
      <t>ニッコウ</t>
    </rPh>
    <rPh sb="3" eb="5">
      <t>タロウ</t>
    </rPh>
    <phoneticPr fontId="2"/>
  </si>
  <si>
    <t>栃木県</t>
    <rPh sb="0" eb="3">
      <t>トチギケン</t>
    </rPh>
    <phoneticPr fontId="2"/>
  </si>
  <si>
    <t>日光市芹沼1989-1</t>
    <phoneticPr fontId="2"/>
  </si>
  <si>
    <t>0288-31-1147</t>
    <phoneticPr fontId="2"/>
  </si>
  <si>
    <t>0120-151-466</t>
    <phoneticPr fontId="2"/>
  </si>
  <si>
    <t xml:space="preserve">
</t>
    <phoneticPr fontId="2"/>
  </si>
  <si>
    <t>information@okaki.ne.jp</t>
    <phoneticPr fontId="2"/>
  </si>
  <si>
    <t>＊銀行振込　　振込手数料はお客様負担でお願い致します。</t>
    <rPh sb="1" eb="3">
      <t>ギンコウ</t>
    </rPh>
    <rPh sb="3" eb="5">
      <t>フリコミ</t>
    </rPh>
    <phoneticPr fontId="2"/>
  </si>
  <si>
    <t>※1　お支払方法</t>
    <rPh sb="4" eb="6">
      <t>シハライ</t>
    </rPh>
    <rPh sb="6" eb="8">
      <t>ホウホウ</t>
    </rPh>
    <phoneticPr fontId="2"/>
  </si>
  <si>
    <t>※2　配達希望日のお日にちをご記入ください。弊社より再度、ご案内をさせて頂きます。</t>
    <rPh sb="3" eb="8">
      <t>ハイタツキボウビ</t>
    </rPh>
    <rPh sb="15" eb="17">
      <t>キニュウ</t>
    </rPh>
    <phoneticPr fontId="2"/>
  </si>
  <si>
    <t>※3　配達希望時間を選択してください。</t>
    <rPh sb="3" eb="5">
      <t>ハイタツ</t>
    </rPh>
    <rPh sb="5" eb="7">
      <t>キボウ</t>
    </rPh>
    <rPh sb="7" eb="9">
      <t>ジカン</t>
    </rPh>
    <rPh sb="10" eb="12">
      <t>センタク</t>
    </rPh>
    <phoneticPr fontId="2"/>
  </si>
  <si>
    <t>▲お名前が連名の場合、‟様”を記入して下さい。【例】海野　太郎　様　　良子　様</t>
    <rPh sb="24" eb="25">
      <t>レイ</t>
    </rPh>
    <rPh sb="26" eb="27">
      <t>umiンo</t>
    </rPh>
    <rPh sb="27" eb="28">
      <t>サカノ</t>
    </rPh>
    <rPh sb="29" eb="31">
      <t>タロウ</t>
    </rPh>
    <rPh sb="32" eb="33">
      <t>サマ</t>
    </rPh>
    <rPh sb="35" eb="37">
      <t>リョウコ</t>
    </rPh>
    <rPh sb="38" eb="39">
      <t>サマ</t>
    </rPh>
    <phoneticPr fontId="2"/>
  </si>
  <si>
    <t>ご希望の商品を下部sheet「リスト」からお選びいただき、商品コードを入力ください。</t>
    <rPh sb="1" eb="3">
      <t>キボウ</t>
    </rPh>
    <rPh sb="4" eb="6">
      <t>ショウヒン</t>
    </rPh>
    <rPh sb="7" eb="9">
      <t>カブ</t>
    </rPh>
    <rPh sb="22" eb="23">
      <t>エラ</t>
    </rPh>
    <rPh sb="29" eb="31">
      <t>ショウヒン</t>
    </rPh>
    <rPh sb="35" eb="37">
      <t>ニュウリョク</t>
    </rPh>
    <phoneticPr fontId="2"/>
  </si>
  <si>
    <t>＊代金引き換え　</t>
    <rPh sb="1" eb="3">
      <t>ダイキン</t>
    </rPh>
    <rPh sb="3" eb="4">
      <t>ヒ</t>
    </rPh>
    <rPh sb="5" eb="6">
      <t>カ</t>
    </rPh>
    <phoneticPr fontId="2"/>
  </si>
  <si>
    <t>No</t>
    <phoneticPr fontId="2"/>
  </si>
  <si>
    <t>G-60</t>
    <phoneticPr fontId="48"/>
  </si>
  <si>
    <t>G-61</t>
    <phoneticPr fontId="48"/>
  </si>
  <si>
    <t>G-68</t>
    <phoneticPr fontId="2"/>
  </si>
  <si>
    <t>MG-04</t>
    <phoneticPr fontId="48"/>
  </si>
  <si>
    <t>MG-05</t>
    <phoneticPr fontId="48"/>
  </si>
  <si>
    <t>▼商品コードをご入力ください(該当商品がない場合は直接ご入力ください)</t>
    <rPh sb="1" eb="3">
      <t>ショウヒン</t>
    </rPh>
    <rPh sb="8" eb="10">
      <t>ニュウリョク</t>
    </rPh>
    <rPh sb="15" eb="17">
      <t>ガイトウ</t>
    </rPh>
    <rPh sb="17" eb="19">
      <t>ショウヒn</t>
    </rPh>
    <rPh sb="25" eb="27">
      <t>チョクセツ</t>
    </rPh>
    <rPh sb="28" eb="30">
      <t>ニュウリョク</t>
    </rPh>
    <phoneticPr fontId="2"/>
  </si>
  <si>
    <r>
      <t xml:space="preserve">個別発送  </t>
    </r>
    <r>
      <rPr>
        <b/>
        <sz val="8"/>
        <color indexed="10"/>
        <rFont val="ＭＳ Ｐゴシック"/>
        <family val="2"/>
        <charset val="128"/>
        <scheme val="minor"/>
      </rPr>
      <t xml:space="preserve">  </t>
    </r>
    <r>
      <rPr>
        <sz val="9"/>
        <color indexed="10"/>
        <rFont val="ＭＳ Ｐゴシック"/>
        <family val="2"/>
        <charset val="128"/>
        <scheme val="minor"/>
      </rPr>
      <t>▲名字と名前の間に全角スペースを入れて下さい。お名前が連名の場合、例のように‟様”を記入して下さい。　▲ご住所は都道府県からの記載をお願いいたします。　　　　　　　　　　　　　　　　　　　　　　　　　　　　　　　　　　　　　　　　　　　　　　　　　　　　　　　　　　　　　　　　　▲送料は１箇所につき5,500円(5,940円)以上のご購入で税込300円(沖縄は別途送料税込2,000円）</t>
    </r>
    <rPh sb="0" eb="2">
      <t>コベツ</t>
    </rPh>
    <rPh sb="2" eb="4">
      <t>ハッソウ</t>
    </rPh>
    <rPh sb="17" eb="19">
      <t>ゼンカク</t>
    </rPh>
    <rPh sb="149" eb="151">
      <t>ソウリョウ</t>
    </rPh>
    <rPh sb="163" eb="164">
      <t>エン</t>
    </rPh>
    <rPh sb="170" eb="171">
      <t>エン</t>
    </rPh>
    <rPh sb="172" eb="174">
      <t>イジョウ</t>
    </rPh>
    <rPh sb="179" eb="181">
      <t>ゼイコミ</t>
    </rPh>
    <rPh sb="184" eb="185">
      <t>エン</t>
    </rPh>
    <rPh sb="186" eb="188">
      <t>オキナワ</t>
    </rPh>
    <rPh sb="189" eb="191">
      <t>ベット</t>
    </rPh>
    <rPh sb="191" eb="193">
      <t>ソウリョウ</t>
    </rPh>
    <rPh sb="193" eb="195">
      <t>ゼイコミ</t>
    </rPh>
    <rPh sb="200" eb="201">
      <t>エン</t>
    </rPh>
    <phoneticPr fontId="2"/>
  </si>
  <si>
    <r>
      <t>お支払方法</t>
    </r>
    <r>
      <rPr>
        <sz val="9"/>
        <color indexed="10"/>
        <rFont val="ＭＳ Ｐゴシック"/>
        <family val="2"/>
        <charset val="128"/>
        <scheme val="minor"/>
      </rPr>
      <t>※1</t>
    </r>
    <phoneticPr fontId="2"/>
  </si>
  <si>
    <r>
      <t>配達希望日</t>
    </r>
    <r>
      <rPr>
        <sz val="9"/>
        <color indexed="10"/>
        <rFont val="ＭＳ Ｐゴシック"/>
        <family val="2"/>
        <charset val="128"/>
        <scheme val="minor"/>
      </rPr>
      <t>※2</t>
    </r>
    <rPh sb="0" eb="2">
      <t>ハイタツ</t>
    </rPh>
    <rPh sb="2" eb="5">
      <t>キボウビ</t>
    </rPh>
    <phoneticPr fontId="2"/>
  </si>
  <si>
    <r>
      <t>配達希望時間　</t>
    </r>
    <r>
      <rPr>
        <sz val="9"/>
        <color indexed="10"/>
        <rFont val="ＭＳ Ｐゴシック"/>
        <family val="2"/>
        <charset val="128"/>
        <scheme val="minor"/>
      </rPr>
      <t>※3</t>
    </r>
    <rPh sb="0" eb="2">
      <t>ハイタツ</t>
    </rPh>
    <rPh sb="2" eb="4">
      <t>キボウ</t>
    </rPh>
    <rPh sb="4" eb="6">
      <t>ジカン</t>
    </rPh>
    <phoneticPr fontId="2"/>
  </si>
  <si>
    <t>送料無料商品を沖縄への配送の場合、別途送料がかかります。※4
手数料</t>
    <rPh sb="0" eb="4">
      <t>ソウリョウムリョウ</t>
    </rPh>
    <rPh sb="4" eb="6">
      <t>ショウヒn</t>
    </rPh>
    <rPh sb="7" eb="9">
      <t>オキナワ</t>
    </rPh>
    <rPh sb="11" eb="13">
      <t>ハイソウ</t>
    </rPh>
    <rPh sb="14" eb="16">
      <t>バアイ</t>
    </rPh>
    <rPh sb="17" eb="21">
      <t>ベットソウリョウ</t>
    </rPh>
    <rPh sb="31" eb="34">
      <t>テスウリョウ</t>
    </rPh>
    <phoneticPr fontId="2"/>
  </si>
  <si>
    <t>(お中元・お歳暮限定）おかき三兄弟</t>
    <rPh sb="14" eb="15">
      <t>サン</t>
    </rPh>
    <rPh sb="15" eb="17">
      <t>キョウダイ</t>
    </rPh>
    <phoneticPr fontId="48"/>
  </si>
  <si>
    <t>送料フラグ</t>
    <rPh sb="0" eb="2">
      <t>ソウリョウ</t>
    </rPh>
    <phoneticPr fontId="2"/>
  </si>
  <si>
    <t>→</t>
    <phoneticPr fontId="2"/>
  </si>
  <si>
    <t>8枚うまい煎餅（個包装）</t>
    <rPh sb="1" eb="2">
      <t>マイ</t>
    </rPh>
    <rPh sb="5" eb="7">
      <t>センベイ</t>
    </rPh>
    <rPh sb="8" eb="9">
      <t>コ</t>
    </rPh>
    <rPh sb="9" eb="11">
      <t>ホウソウ</t>
    </rPh>
    <phoneticPr fontId="2"/>
  </si>
  <si>
    <t>M-21</t>
    <phoneticPr fontId="2"/>
  </si>
  <si>
    <t>おてがる腸活おかき</t>
    <rPh sb="4" eb="5">
      <t>チョウ</t>
    </rPh>
    <rPh sb="5" eb="6">
      <t>カツ</t>
    </rPh>
    <phoneticPr fontId="2"/>
  </si>
  <si>
    <t>M-21-T</t>
    <phoneticPr fontId="2"/>
  </si>
  <si>
    <t>徳用おてがる腸活おかき</t>
    <rPh sb="0" eb="2">
      <t>トクヨウ</t>
    </rPh>
    <rPh sb="6" eb="7">
      <t>チョウ</t>
    </rPh>
    <rPh sb="7" eb="8">
      <t>カツ</t>
    </rPh>
    <phoneticPr fontId="2"/>
  </si>
  <si>
    <t>(お中元・お歳暮限定）送料無料風味彩々プレミアム</t>
    <rPh sb="15" eb="17">
      <t>フウミ</t>
    </rPh>
    <rPh sb="17" eb="19">
      <t>サイサイ</t>
    </rPh>
    <phoneticPr fontId="2"/>
  </si>
  <si>
    <t>B-05</t>
    <phoneticPr fontId="2"/>
  </si>
  <si>
    <t>B-02</t>
    <phoneticPr fontId="2"/>
  </si>
  <si>
    <t>B-03</t>
    <phoneticPr fontId="2"/>
  </si>
  <si>
    <t>B-04</t>
    <phoneticPr fontId="2"/>
  </si>
  <si>
    <t>有料ギフト用紙袋・小</t>
    <rPh sb="0" eb="2">
      <t>ユウリョウ</t>
    </rPh>
    <rPh sb="5" eb="6">
      <t>ヨウ</t>
    </rPh>
    <rPh sb="6" eb="8">
      <t>カミブクロ</t>
    </rPh>
    <rPh sb="9" eb="10">
      <t>ショウ</t>
    </rPh>
    <phoneticPr fontId="2"/>
  </si>
  <si>
    <t>有料ギフト用紙袋・中</t>
    <rPh sb="0" eb="2">
      <t>ユウリョウ</t>
    </rPh>
    <rPh sb="5" eb="6">
      <t>ヨウ</t>
    </rPh>
    <rPh sb="6" eb="8">
      <t>カミブクロ</t>
    </rPh>
    <rPh sb="9" eb="10">
      <t>チュウ</t>
    </rPh>
    <phoneticPr fontId="2"/>
  </si>
  <si>
    <t>有料ギフト用紙袋・大</t>
    <rPh sb="0" eb="2">
      <t>ユウリョウ</t>
    </rPh>
    <rPh sb="5" eb="6">
      <t>ヨウ</t>
    </rPh>
    <rPh sb="6" eb="8">
      <t>カミブクロ</t>
    </rPh>
    <rPh sb="9" eb="10">
      <t>ダイ</t>
    </rPh>
    <phoneticPr fontId="2"/>
  </si>
  <si>
    <t>有料ギフト用紙袋・特大</t>
    <rPh sb="0" eb="2">
      <t>ユウリョウ</t>
    </rPh>
    <rPh sb="5" eb="6">
      <t>ヨウ</t>
    </rPh>
    <rPh sb="6" eb="8">
      <t>カミブクロ</t>
    </rPh>
    <rPh sb="9" eb="11">
      <t>トクダイ</t>
    </rPh>
    <phoneticPr fontId="2"/>
  </si>
  <si>
    <t>N-01</t>
    <phoneticPr fontId="2"/>
  </si>
  <si>
    <t>二段重ね包装</t>
    <rPh sb="0" eb="3">
      <t>ニダンガサ</t>
    </rPh>
    <rPh sb="4" eb="6">
      <t>ホウソウ</t>
    </rPh>
    <phoneticPr fontId="2"/>
  </si>
  <si>
    <t>TS-24</t>
    <phoneticPr fontId="2"/>
  </si>
  <si>
    <t>極上海苔小巻　　　</t>
    <rPh sb="0" eb="2">
      <t>ゴクジョウ</t>
    </rPh>
    <rPh sb="2" eb="4">
      <t>ノリ</t>
    </rPh>
    <rPh sb="4" eb="6">
      <t>コマキ</t>
    </rPh>
    <phoneticPr fontId="2"/>
  </si>
  <si>
    <t>※4　注文確定時のご連絡時に、正しい金額をお知らせいたします。(送料キャンペーン期間等も後ほど正しい送料をご連絡いたします。）</t>
    <rPh sb="3" eb="5">
      <t>チュウモn</t>
    </rPh>
    <rPh sb="5" eb="8">
      <t>カクテイジ</t>
    </rPh>
    <rPh sb="12" eb="13">
      <t>ジ</t>
    </rPh>
    <rPh sb="15" eb="16">
      <t>タダシイ</t>
    </rPh>
    <rPh sb="18" eb="20">
      <t>キンガク</t>
    </rPh>
    <rPh sb="32" eb="34">
      <t xml:space="preserve">ソウリョウ </t>
    </rPh>
    <rPh sb="40" eb="42">
      <t xml:space="preserve">キカンチュウ </t>
    </rPh>
    <rPh sb="42" eb="43">
      <t xml:space="preserve">トウ </t>
    </rPh>
    <rPh sb="44" eb="45">
      <t xml:space="preserve">ノチホド </t>
    </rPh>
    <rPh sb="47" eb="48">
      <t xml:space="preserve">タダシイ </t>
    </rPh>
    <rPh sb="50" eb="52">
      <t xml:space="preserve">ソウリョウ </t>
    </rPh>
    <phoneticPr fontId="2"/>
  </si>
  <si>
    <t>G-33</t>
    <phoneticPr fontId="2"/>
  </si>
  <si>
    <t>(お中元限定）送料無料日光おかき味風鈴</t>
    <rPh sb="4" eb="6">
      <t>ゲンテイ</t>
    </rPh>
    <rPh sb="7" eb="11">
      <t>ソウリョウムリョウ</t>
    </rPh>
    <rPh sb="11" eb="13">
      <t>ニッコウ</t>
    </rPh>
    <rPh sb="16" eb="17">
      <t>アジ</t>
    </rPh>
    <rPh sb="17" eb="19">
      <t>フウリン</t>
    </rPh>
    <phoneticPr fontId="48"/>
  </si>
  <si>
    <t>匠の心　(大）　【期間限定】</t>
    <rPh sb="0" eb="1">
      <t>タクミ</t>
    </rPh>
    <rPh sb="2" eb="3">
      <t>ココロ</t>
    </rPh>
    <rPh sb="5" eb="6">
      <t>ダイ</t>
    </rPh>
    <rPh sb="8" eb="11">
      <t>(キカン</t>
    </rPh>
    <rPh sb="11" eb="13">
      <t>ゲンテイ</t>
    </rPh>
    <phoneticPr fontId="48"/>
  </si>
  <si>
    <t>匠の心　(小）　【期間限定】</t>
    <rPh sb="0" eb="1">
      <t>タクミ</t>
    </rPh>
    <rPh sb="2" eb="3">
      <t>ココロ</t>
    </rPh>
    <rPh sb="5" eb="6">
      <t>ショウ</t>
    </rPh>
    <rPh sb="9" eb="13">
      <t>キカンゲンテイ</t>
    </rPh>
    <phoneticPr fontId="48"/>
  </si>
  <si>
    <t>P-01</t>
    <phoneticPr fontId="2"/>
  </si>
  <si>
    <t>ビニール袋</t>
    <rPh sb="4" eb="5">
      <t>ブクロ</t>
    </rPh>
    <phoneticPr fontId="2"/>
  </si>
  <si>
    <t>LT-04</t>
    <phoneticPr fontId="2"/>
  </si>
  <si>
    <t>こめジャガ（無選別）</t>
    <rPh sb="6" eb="9">
      <t>ムセンベツ</t>
    </rPh>
    <phoneticPr fontId="2"/>
  </si>
  <si>
    <t>LT-05</t>
    <phoneticPr fontId="2"/>
  </si>
  <si>
    <t>こめジャガ（カレー味）</t>
    <rPh sb="9" eb="10">
      <t>アジ</t>
    </rPh>
    <phoneticPr fontId="2"/>
  </si>
  <si>
    <t>M-29</t>
    <phoneticPr fontId="2"/>
  </si>
  <si>
    <t>M-31</t>
    <phoneticPr fontId="2"/>
  </si>
  <si>
    <t>M-32</t>
    <phoneticPr fontId="2"/>
  </si>
  <si>
    <t>じゅわっと旨味餅</t>
    <rPh sb="5" eb="7">
      <t>ウマミ</t>
    </rPh>
    <rPh sb="7" eb="8">
      <t>モチ</t>
    </rPh>
    <phoneticPr fontId="2"/>
  </si>
  <si>
    <t>無選別げんこつ塩味</t>
    <rPh sb="0" eb="3">
      <t>ムセンベツ</t>
    </rPh>
    <rPh sb="7" eb="9">
      <t>シオアジ</t>
    </rPh>
    <phoneticPr fontId="2"/>
  </si>
  <si>
    <t>こんぶ入りぬれ揚げおかき</t>
    <rPh sb="3" eb="4">
      <t>イ</t>
    </rPh>
    <rPh sb="7" eb="8">
      <t>ア</t>
    </rPh>
    <phoneticPr fontId="2"/>
  </si>
  <si>
    <t>YK-14</t>
    <phoneticPr fontId="2"/>
  </si>
  <si>
    <t>NT-01</t>
    <phoneticPr fontId="2"/>
  </si>
  <si>
    <t>海苔の佃煮</t>
    <rPh sb="0" eb="2">
      <t>ノリ</t>
    </rPh>
    <rPh sb="3" eb="5">
      <t>ツクダニ</t>
    </rPh>
    <phoneticPr fontId="2"/>
  </si>
  <si>
    <t>■名水の郷 日光おかき工房　おまとめ注文シート■2307版</t>
    <rPh sb="1" eb="3">
      <t>メイスイ</t>
    </rPh>
    <rPh sb="4" eb="5">
      <t>サト</t>
    </rPh>
    <rPh sb="6" eb="8">
      <t>ニッコウ</t>
    </rPh>
    <rPh sb="11" eb="13">
      <t>コウボウ</t>
    </rPh>
    <rPh sb="18" eb="20">
      <t>チュウモン</t>
    </rPh>
    <rPh sb="28" eb="29">
      <t xml:space="preserve">バン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</si>
</sst>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&lt;=999]000;[&lt;=9999]000\-00;000\-0000"/>
    <numFmt numFmtId="177" formatCode="#,##0_ "/>
    <numFmt numFmtId="178" formatCode="#,##0_);[Red]\(#,##0\)"/>
    <numFmt numFmtId="179" formatCode="0_ "/>
  </numFmts>
  <fonts count="62"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</font>
    <font>
      <sz val="8"/>
      <color theme="0"/>
      <name val="HGSｺﾞｼｯｸM"/>
      <family val="3"/>
      <charset val="128"/>
    </font>
    <font>
      <u/>
      <sz val="11"/>
      <color theme="11"/>
      <name val="ＭＳ Ｐ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indexed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9"/>
      <color indexed="10"/>
      <name val="ＭＳ Ｐゴシック"/>
      <family val="2"/>
      <charset val="128"/>
      <scheme val="minor"/>
    </font>
    <font>
      <b/>
      <sz val="12"/>
      <color indexed="8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theme="5" tint="0.79998168889431442"/>
      <name val="ＭＳ Ｐゴシック"/>
      <family val="2"/>
      <charset val="128"/>
      <scheme val="minor"/>
    </font>
    <font>
      <sz val="11"/>
      <color theme="5" tint="0.79998168889431442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14"/>
      <color indexed="8"/>
      <name val="ＭＳ Ｐゴシック"/>
      <family val="2"/>
      <charset val="128"/>
      <scheme val="minor"/>
    </font>
    <font>
      <b/>
      <sz val="8"/>
      <color indexed="10"/>
      <name val="ＭＳ Ｐゴシック"/>
      <family val="2"/>
      <charset val="128"/>
      <scheme val="minor"/>
    </font>
    <font>
      <sz val="14"/>
      <color indexed="8"/>
      <name val="ＭＳ Ｐゴシック"/>
      <family val="2"/>
      <charset val="128"/>
      <scheme val="minor"/>
    </font>
    <font>
      <sz val="20"/>
      <color indexed="8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sz val="14"/>
      <color indexed="10"/>
      <name val="ＭＳ Ｐゴシック"/>
      <family val="2"/>
      <charset val="128"/>
      <scheme val="minor"/>
    </font>
    <font>
      <sz val="11"/>
      <color indexed="1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7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1"/>
      <color theme="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ajor"/>
    </font>
    <font>
      <sz val="14"/>
      <color rgb="FF000000"/>
      <name val="ＭＳ Ｐゴシック"/>
      <family val="2"/>
      <charset val="128"/>
      <scheme val="major"/>
    </font>
    <font>
      <b/>
      <sz val="14"/>
      <name val="ＭＳ Ｐゴシック"/>
      <family val="2"/>
      <charset val="128"/>
      <scheme val="major"/>
    </font>
    <font>
      <u/>
      <sz val="14"/>
      <color theme="10"/>
      <name val="ＭＳ Ｐゴシック"/>
      <family val="2"/>
      <charset val="128"/>
      <scheme val="major"/>
    </font>
    <font>
      <sz val="14"/>
      <color theme="1"/>
      <name val="ＭＳ Ｐゴシック"/>
      <family val="2"/>
      <charset val="128"/>
      <scheme val="major"/>
    </font>
    <font>
      <sz val="14"/>
      <color theme="0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20"/>
      <color rgb="FF7030A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6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2"/>
      <charset val="128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5" borderId="40" applyNumberFormat="0" applyFont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6" borderId="41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/>
  </cellStyleXfs>
  <cellXfs count="317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>
      <alignment vertical="center"/>
    </xf>
    <xf numFmtId="3" fontId="12" fillId="0" borderId="0" xfId="0" applyNumberFormat="1" applyFont="1">
      <alignment vertical="center"/>
    </xf>
    <xf numFmtId="0" fontId="13" fillId="0" borderId="0" xfId="0" applyFont="1">
      <alignment vertical="center"/>
    </xf>
    <xf numFmtId="0" fontId="3" fillId="0" borderId="0" xfId="8">
      <alignment vertical="center"/>
    </xf>
    <xf numFmtId="38" fontId="3" fillId="0" borderId="0" xfId="6">
      <alignment vertical="center"/>
    </xf>
    <xf numFmtId="38" fontId="0" fillId="0" borderId="0" xfId="6" applyFont="1" applyFill="1" applyAlignment="1"/>
    <xf numFmtId="0" fontId="0" fillId="0" borderId="0" xfId="0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textRotation="255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8" fillId="7" borderId="0" xfId="0" applyFont="1" applyFill="1">
      <alignment vertical="center"/>
    </xf>
    <xf numFmtId="0" fontId="6" fillId="7" borderId="0" xfId="1" applyFill="1" applyProtection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textRotation="255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9" fillId="7" borderId="0" xfId="0" applyFont="1" applyFill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textRotation="255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1" fillId="7" borderId="0" xfId="0" applyFont="1" applyFill="1">
      <alignment vertical="center"/>
    </xf>
    <xf numFmtId="0" fontId="6" fillId="0" borderId="0" xfId="0" applyFont="1" applyAlignment="1">
      <alignment vertical="center" textRotation="255"/>
    </xf>
    <xf numFmtId="0" fontId="33" fillId="0" borderId="0" xfId="0" applyFont="1">
      <alignment vertical="center"/>
    </xf>
    <xf numFmtId="0" fontId="33" fillId="0" borderId="0" xfId="0" applyFont="1" applyAlignment="1">
      <alignment vertical="center" textRotation="255"/>
    </xf>
    <xf numFmtId="0" fontId="25" fillId="0" borderId="0" xfId="0" applyFont="1">
      <alignment vertical="center"/>
    </xf>
    <xf numFmtId="0" fontId="34" fillId="7" borderId="21" xfId="0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36" fillId="7" borderId="0" xfId="0" applyFont="1" applyFill="1">
      <alignment vertical="center"/>
    </xf>
    <xf numFmtId="0" fontId="33" fillId="7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 textRotation="255" wrapText="1"/>
    </xf>
    <xf numFmtId="0" fontId="38" fillId="7" borderId="0" xfId="0" applyFont="1" applyFill="1">
      <alignment vertical="center"/>
    </xf>
    <xf numFmtId="0" fontId="34" fillId="7" borderId="0" xfId="0" applyFont="1" applyFill="1">
      <alignment vertical="center"/>
    </xf>
    <xf numFmtId="0" fontId="38" fillId="0" borderId="0" xfId="0" applyFont="1" applyAlignment="1">
      <alignment vertical="top"/>
    </xf>
    <xf numFmtId="0" fontId="19" fillId="7" borderId="0" xfId="0" applyFont="1" applyFill="1">
      <alignment vertical="center"/>
    </xf>
    <xf numFmtId="0" fontId="15" fillId="7" borderId="1" xfId="0" applyFont="1" applyFill="1" applyBorder="1">
      <alignment vertical="center"/>
    </xf>
    <xf numFmtId="0" fontId="19" fillId="7" borderId="0" xfId="0" applyFont="1" applyFill="1" applyAlignment="1">
      <alignment vertical="center" textRotation="255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44" fillId="0" borderId="0" xfId="7" applyFont="1" applyFill="1" applyBorder="1" applyAlignment="1" applyProtection="1">
      <alignment vertical="center"/>
    </xf>
    <xf numFmtId="0" fontId="21" fillId="8" borderId="24" xfId="0" applyFont="1" applyFill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 textRotation="255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177" fontId="2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178" fontId="6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49" fillId="0" borderId="2" xfId="0" applyFont="1" applyBorder="1">
      <alignment vertical="center"/>
    </xf>
    <xf numFmtId="0" fontId="21" fillId="8" borderId="5" xfId="0" applyFont="1" applyFill="1" applyBorder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16" fillId="13" borderId="0" xfId="32" applyAlignment="1" applyProtection="1">
      <alignment vertical="center"/>
    </xf>
    <xf numFmtId="0" fontId="16" fillId="13" borderId="0" xfId="32" applyAlignment="1" applyProtection="1">
      <alignment horizontal="left" vertical="center"/>
      <protection locked="0"/>
    </xf>
    <xf numFmtId="0" fontId="16" fillId="13" borderId="0" xfId="32" applyAlignment="1" applyProtection="1">
      <alignment vertical="center"/>
      <protection locked="0"/>
    </xf>
    <xf numFmtId="0" fontId="50" fillId="7" borderId="0" xfId="0" applyFont="1" applyFill="1">
      <alignment vertical="center"/>
    </xf>
    <xf numFmtId="0" fontId="50" fillId="9" borderId="17" xfId="0" applyFont="1" applyFill="1" applyBorder="1" applyProtection="1">
      <alignment vertical="center"/>
      <protection locked="0"/>
    </xf>
    <xf numFmtId="0" fontId="50" fillId="9" borderId="18" xfId="0" applyFont="1" applyFill="1" applyBorder="1" applyProtection="1">
      <alignment vertical="center"/>
      <protection locked="0"/>
    </xf>
    <xf numFmtId="0" fontId="50" fillId="9" borderId="19" xfId="0" applyFont="1" applyFill="1" applyBorder="1">
      <alignment vertical="center"/>
    </xf>
    <xf numFmtId="0" fontId="50" fillId="9" borderId="18" xfId="0" applyFont="1" applyFill="1" applyBorder="1">
      <alignment vertical="center"/>
    </xf>
    <xf numFmtId="0" fontId="50" fillId="11" borderId="2" xfId="0" applyFont="1" applyFill="1" applyBorder="1" applyAlignment="1" applyProtection="1">
      <alignment horizontal="right" vertical="center"/>
      <protection locked="0"/>
    </xf>
    <xf numFmtId="1" fontId="50" fillId="11" borderId="2" xfId="0" applyNumberFormat="1" applyFont="1" applyFill="1" applyBorder="1" applyProtection="1">
      <alignment vertical="center"/>
      <protection locked="0"/>
    </xf>
    <xf numFmtId="38" fontId="50" fillId="11" borderId="2" xfId="6" applyFont="1" applyFill="1" applyBorder="1" applyProtection="1">
      <alignment vertical="center"/>
      <protection locked="0"/>
    </xf>
    <xf numFmtId="0" fontId="50" fillId="11" borderId="2" xfId="0" applyFont="1" applyFill="1" applyBorder="1" applyProtection="1">
      <alignment vertical="center"/>
      <protection locked="0"/>
    </xf>
    <xf numFmtId="1" fontId="50" fillId="14" borderId="2" xfId="0" applyNumberFormat="1" applyFont="1" applyFill="1" applyBorder="1" applyProtection="1">
      <alignment vertical="center"/>
      <protection locked="0"/>
    </xf>
    <xf numFmtId="1" fontId="50" fillId="15" borderId="2" xfId="0" applyNumberFormat="1" applyFont="1" applyFill="1" applyBorder="1" applyProtection="1">
      <alignment vertical="center"/>
      <protection locked="0"/>
    </xf>
    <xf numFmtId="0" fontId="50" fillId="12" borderId="2" xfId="0" applyFont="1" applyFill="1" applyBorder="1" applyAlignment="1" applyProtection="1">
      <alignment horizontal="right" vertical="center"/>
      <protection locked="0"/>
    </xf>
    <xf numFmtId="1" fontId="50" fillId="12" borderId="2" xfId="0" applyNumberFormat="1" applyFont="1" applyFill="1" applyBorder="1" applyProtection="1">
      <alignment vertical="center"/>
      <protection locked="0"/>
    </xf>
    <xf numFmtId="38" fontId="50" fillId="12" borderId="2" xfId="6" applyFont="1" applyFill="1" applyBorder="1" applyProtection="1">
      <alignment vertical="center"/>
      <protection locked="0"/>
    </xf>
    <xf numFmtId="0" fontId="50" fillId="12" borderId="2" xfId="0" applyFont="1" applyFill="1" applyBorder="1" applyProtection="1">
      <alignment vertical="center"/>
      <protection locked="0"/>
    </xf>
    <xf numFmtId="0" fontId="50" fillId="9" borderId="2" xfId="0" applyFont="1" applyFill="1" applyBorder="1" applyAlignment="1" applyProtection="1">
      <alignment horizontal="right" vertical="center"/>
      <protection locked="0"/>
    </xf>
    <xf numFmtId="1" fontId="50" fillId="9" borderId="2" xfId="0" applyNumberFormat="1" applyFont="1" applyFill="1" applyBorder="1" applyProtection="1">
      <alignment vertical="center"/>
      <protection locked="0"/>
    </xf>
    <xf numFmtId="38" fontId="50" fillId="9" borderId="2" xfId="6" applyFont="1" applyFill="1" applyBorder="1" applyProtection="1">
      <alignment vertical="center"/>
      <protection locked="0"/>
    </xf>
    <xf numFmtId="0" fontId="50" fillId="9" borderId="2" xfId="0" applyFont="1" applyFill="1" applyBorder="1" applyProtection="1">
      <alignment vertical="center"/>
      <protection locked="0"/>
    </xf>
    <xf numFmtId="0" fontId="50" fillId="0" borderId="0" xfId="0" applyFont="1">
      <alignment vertical="center"/>
    </xf>
    <xf numFmtId="0" fontId="50" fillId="0" borderId="0" xfId="8" applyFont="1">
      <alignment vertical="center"/>
    </xf>
    <xf numFmtId="0" fontId="50" fillId="0" borderId="0" xfId="0" applyFont="1" applyProtection="1">
      <alignment vertical="center"/>
      <protection locked="0"/>
    </xf>
    <xf numFmtId="0" fontId="51" fillId="0" borderId="0" xfId="0" applyFont="1" applyAlignment="1"/>
    <xf numFmtId="0" fontId="50" fillId="7" borderId="0" xfId="0" applyFont="1" applyFill="1" applyProtection="1">
      <alignment vertical="center"/>
      <protection locked="0"/>
    </xf>
    <xf numFmtId="0" fontId="52" fillId="11" borderId="2" xfId="0" applyFont="1" applyFill="1" applyBorder="1" applyAlignment="1" applyProtection="1">
      <alignment horizontal="center" vertical="center"/>
      <protection locked="0"/>
    </xf>
    <xf numFmtId="179" fontId="53" fillId="11" borderId="2" xfId="4" applyNumberFormat="1" applyFont="1" applyFill="1" applyBorder="1">
      <alignment vertical="center"/>
    </xf>
    <xf numFmtId="0" fontId="51" fillId="11" borderId="0" xfId="0" applyFont="1" applyFill="1" applyAlignment="1"/>
    <xf numFmtId="0" fontId="50" fillId="14" borderId="2" xfId="0" applyFont="1" applyFill="1" applyBorder="1">
      <alignment vertical="center"/>
    </xf>
    <xf numFmtId="179" fontId="53" fillId="14" borderId="2" xfId="4" applyNumberFormat="1" applyFont="1" applyFill="1" applyBorder="1">
      <alignment vertical="center"/>
    </xf>
    <xf numFmtId="0" fontId="51" fillId="14" borderId="0" xfId="0" applyFont="1" applyFill="1" applyAlignment="1"/>
    <xf numFmtId="38" fontId="54" fillId="14" borderId="2" xfId="6" applyFont="1" applyFill="1" applyBorder="1" applyAlignment="1">
      <alignment horizontal="right" vertical="center"/>
    </xf>
    <xf numFmtId="0" fontId="50" fillId="15" borderId="2" xfId="0" applyFont="1" applyFill="1" applyBorder="1" applyAlignment="1">
      <alignment horizontal="right" vertical="center"/>
    </xf>
    <xf numFmtId="0" fontId="50" fillId="15" borderId="2" xfId="0" applyFont="1" applyFill="1" applyBorder="1">
      <alignment vertical="center"/>
    </xf>
    <xf numFmtId="179" fontId="53" fillId="15" borderId="2" xfId="4" applyNumberFormat="1" applyFont="1" applyFill="1" applyBorder="1">
      <alignment vertical="center"/>
    </xf>
    <xf numFmtId="0" fontId="51" fillId="15" borderId="0" xfId="0" applyFont="1" applyFill="1" applyAlignment="1"/>
    <xf numFmtId="38" fontId="54" fillId="15" borderId="2" xfId="6" applyFont="1" applyFill="1" applyBorder="1" applyAlignment="1">
      <alignment horizontal="right" vertical="center"/>
    </xf>
    <xf numFmtId="0" fontId="52" fillId="12" borderId="2" xfId="0" applyFont="1" applyFill="1" applyBorder="1" applyAlignment="1" applyProtection="1">
      <alignment horizontal="center" vertical="center"/>
      <protection locked="0"/>
    </xf>
    <xf numFmtId="179" fontId="53" fillId="12" borderId="2" xfId="4" applyNumberFormat="1" applyFont="1" applyFill="1" applyBorder="1">
      <alignment vertical="center"/>
    </xf>
    <xf numFmtId="0" fontId="51" fillId="12" borderId="0" xfId="0" applyFont="1" applyFill="1" applyAlignment="1"/>
    <xf numFmtId="0" fontId="52" fillId="9" borderId="2" xfId="0" applyFont="1" applyFill="1" applyBorder="1" applyAlignment="1" applyProtection="1">
      <alignment horizontal="center" vertical="center"/>
      <protection locked="0"/>
    </xf>
    <xf numFmtId="179" fontId="53" fillId="9" borderId="2" xfId="4" applyNumberFormat="1" applyFont="1" applyFill="1" applyBorder="1">
      <alignment vertical="center"/>
    </xf>
    <xf numFmtId="0" fontId="51" fillId="9" borderId="0" xfId="0" applyFont="1" applyFill="1" applyAlignment="1"/>
    <xf numFmtId="0" fontId="55" fillId="7" borderId="0" xfId="0" applyFont="1" applyFill="1">
      <alignment vertical="center"/>
    </xf>
    <xf numFmtId="0" fontId="50" fillId="14" borderId="2" xfId="0" applyFont="1" applyFill="1" applyBorder="1" applyAlignment="1">
      <alignment horizontal="right" vertical="center"/>
    </xf>
    <xf numFmtId="0" fontId="15" fillId="7" borderId="0" xfId="0" applyFont="1" applyFill="1">
      <alignment vertical="center"/>
    </xf>
    <xf numFmtId="0" fontId="27" fillId="16" borderId="20" xfId="0" applyFont="1" applyFill="1" applyBorder="1" applyAlignment="1">
      <alignment horizontal="left" vertical="center"/>
    </xf>
    <xf numFmtId="0" fontId="27" fillId="16" borderId="21" xfId="0" applyFont="1" applyFill="1" applyBorder="1" applyAlignment="1">
      <alignment horizontal="left" vertical="center"/>
    </xf>
    <xf numFmtId="0" fontId="41" fillId="16" borderId="14" xfId="7" applyFont="1" applyFill="1" applyBorder="1" applyAlignment="1" applyProtection="1">
      <alignment vertical="center"/>
    </xf>
    <xf numFmtId="0" fontId="39" fillId="16" borderId="14" xfId="7" applyFont="1" applyFill="1" applyBorder="1" applyAlignment="1" applyProtection="1">
      <alignment vertical="center"/>
    </xf>
    <xf numFmtId="0" fontId="42" fillId="16" borderId="14" xfId="7" applyFont="1" applyFill="1" applyBorder="1" applyAlignment="1" applyProtection="1">
      <alignment vertical="center"/>
    </xf>
    <xf numFmtId="0" fontId="43" fillId="16" borderId="14" xfId="7" applyFont="1" applyFill="1" applyBorder="1" applyProtection="1">
      <alignment vertical="center"/>
    </xf>
    <xf numFmtId="0" fontId="44" fillId="16" borderId="14" xfId="7" applyFont="1" applyFill="1" applyBorder="1" applyAlignment="1" applyProtection="1">
      <alignment vertical="center"/>
    </xf>
    <xf numFmtId="0" fontId="45" fillId="16" borderId="14" xfId="0" applyFont="1" applyFill="1" applyBorder="1">
      <alignment vertical="center"/>
    </xf>
    <xf numFmtId="0" fontId="45" fillId="16" borderId="14" xfId="7" applyFont="1" applyFill="1" applyBorder="1" applyProtection="1">
      <alignment vertical="center"/>
    </xf>
    <xf numFmtId="0" fontId="18" fillId="16" borderId="14" xfId="0" applyFont="1" applyFill="1" applyBorder="1">
      <alignment vertical="center"/>
    </xf>
    <xf numFmtId="0" fontId="18" fillId="16" borderId="14" xfId="0" applyFont="1" applyFill="1" applyBorder="1" applyAlignment="1">
      <alignment vertical="center" textRotation="255"/>
    </xf>
    <xf numFmtId="0" fontId="18" fillId="9" borderId="16" xfId="0" applyFont="1" applyFill="1" applyBorder="1">
      <alignment vertical="center"/>
    </xf>
    <xf numFmtId="0" fontId="48" fillId="9" borderId="16" xfId="0" applyFont="1" applyFill="1" applyBorder="1" applyAlignment="1">
      <alignment horizontal="center" vertical="center" wrapText="1"/>
    </xf>
    <xf numFmtId="0" fontId="47" fillId="9" borderId="16" xfId="0" applyFont="1" applyFill="1" applyBorder="1" applyAlignment="1">
      <alignment horizontal="center" vertical="center"/>
    </xf>
    <xf numFmtId="0" fontId="47" fillId="9" borderId="16" xfId="0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0" fontId="29" fillId="9" borderId="25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right" vertical="center"/>
    </xf>
    <xf numFmtId="0" fontId="6" fillId="9" borderId="21" xfId="0" applyFont="1" applyFill="1" applyBorder="1">
      <alignment vertical="center"/>
    </xf>
    <xf numFmtId="0" fontId="7" fillId="9" borderId="21" xfId="0" applyFont="1" applyFill="1" applyBorder="1">
      <alignment vertical="center"/>
    </xf>
    <xf numFmtId="0" fontId="18" fillId="9" borderId="25" xfId="0" applyFont="1" applyFill="1" applyBorder="1" applyAlignment="1">
      <alignment horizontal="center" vertical="center"/>
    </xf>
    <xf numFmtId="0" fontId="36" fillId="9" borderId="46" xfId="3" applyFont="1" applyFill="1" applyBorder="1" applyAlignment="1" applyProtection="1">
      <alignment vertical="center"/>
    </xf>
    <xf numFmtId="0" fontId="46" fillId="9" borderId="47" xfId="3" applyFont="1" applyFill="1" applyBorder="1" applyAlignment="1" applyProtection="1">
      <alignment vertical="center"/>
    </xf>
    <xf numFmtId="0" fontId="46" fillId="9" borderId="1" xfId="3" applyFont="1" applyFill="1" applyBorder="1" applyAlignment="1" applyProtection="1">
      <alignment vertical="center"/>
    </xf>
    <xf numFmtId="0" fontId="46" fillId="9" borderId="48" xfId="3" applyFont="1" applyFill="1" applyBorder="1" applyAlignment="1" applyProtection="1">
      <alignment vertical="center"/>
    </xf>
    <xf numFmtId="0" fontId="46" fillId="9" borderId="49" xfId="3" applyFont="1" applyFill="1" applyBorder="1" applyAlignment="1" applyProtection="1">
      <alignment horizontal="left" vertical="center"/>
    </xf>
    <xf numFmtId="0" fontId="46" fillId="9" borderId="0" xfId="3" applyFont="1" applyFill="1" applyBorder="1" applyAlignment="1" applyProtection="1">
      <alignment horizontal="left" vertical="center"/>
    </xf>
    <xf numFmtId="0" fontId="46" fillId="9" borderId="50" xfId="3" applyFont="1" applyFill="1" applyBorder="1" applyAlignment="1" applyProtection="1">
      <alignment horizontal="left" vertical="center"/>
    </xf>
    <xf numFmtId="0" fontId="46" fillId="9" borderId="51" xfId="3" applyFont="1" applyFill="1" applyBorder="1" applyAlignment="1" applyProtection="1">
      <alignment vertical="center"/>
    </xf>
    <xf numFmtId="0" fontId="46" fillId="9" borderId="51" xfId="0" applyFont="1" applyFill="1" applyBorder="1">
      <alignment vertical="center"/>
    </xf>
    <xf numFmtId="0" fontId="46" fillId="9" borderId="49" xfId="3" applyFont="1" applyFill="1" applyBorder="1" applyAlignment="1" applyProtection="1">
      <alignment vertical="center"/>
    </xf>
    <xf numFmtId="0" fontId="46" fillId="9" borderId="50" xfId="3" applyFont="1" applyFill="1" applyBorder="1" applyAlignment="1" applyProtection="1">
      <alignment vertical="center"/>
    </xf>
    <xf numFmtId="0" fontId="38" fillId="9" borderId="49" xfId="3" applyFont="1" applyFill="1" applyBorder="1" applyAlignment="1" applyProtection="1">
      <alignment horizontal="left" vertical="center"/>
    </xf>
    <xf numFmtId="0" fontId="46" fillId="9" borderId="52" xfId="3" applyFont="1" applyFill="1" applyBorder="1" applyAlignment="1" applyProtection="1">
      <alignment horizontal="left" vertical="center"/>
    </xf>
    <xf numFmtId="0" fontId="46" fillId="9" borderId="53" xfId="3" applyFont="1" applyFill="1" applyBorder="1" applyAlignment="1" applyProtection="1">
      <alignment horizontal="left" vertical="center"/>
    </xf>
    <xf numFmtId="0" fontId="46" fillId="9" borderId="34" xfId="0" applyFont="1" applyFill="1" applyBorder="1" applyAlignment="1">
      <alignment horizontal="center" vertical="center" shrinkToFit="1"/>
    </xf>
    <xf numFmtId="177" fontId="46" fillId="9" borderId="54" xfId="0" applyNumberFormat="1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6" fillId="9" borderId="0" xfId="0" applyFont="1" applyFill="1">
      <alignment vertical="center"/>
    </xf>
    <xf numFmtId="178" fontId="6" fillId="9" borderId="0" xfId="0" applyNumberFormat="1" applyFont="1" applyFill="1">
      <alignment vertical="center"/>
    </xf>
    <xf numFmtId="0" fontId="7" fillId="9" borderId="0" xfId="0" applyFont="1" applyFill="1">
      <alignment vertical="center"/>
    </xf>
    <xf numFmtId="0" fontId="46" fillId="9" borderId="51" xfId="0" applyFont="1" applyFill="1" applyBorder="1" applyAlignment="1">
      <alignment horizontal="center" vertical="center"/>
    </xf>
    <xf numFmtId="0" fontId="39" fillId="9" borderId="13" xfId="7" applyFont="1" applyFill="1" applyBorder="1" applyAlignment="1" applyProtection="1">
      <alignment vertical="center"/>
    </xf>
    <xf numFmtId="0" fontId="18" fillId="9" borderId="15" xfId="0" applyFont="1" applyFill="1" applyBorder="1">
      <alignment vertical="center"/>
    </xf>
    <xf numFmtId="0" fontId="36" fillId="9" borderId="45" xfId="3" applyFont="1" applyFill="1" applyBorder="1" applyAlignment="1" applyProtection="1">
      <alignment vertical="center"/>
    </xf>
    <xf numFmtId="0" fontId="29" fillId="9" borderId="3" xfId="0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left" vertical="center"/>
    </xf>
    <xf numFmtId="0" fontId="29" fillId="9" borderId="5" xfId="0" applyFont="1" applyFill="1" applyBorder="1" applyAlignment="1">
      <alignment horizontal="left" vertical="center"/>
    </xf>
    <xf numFmtId="0" fontId="29" fillId="9" borderId="6" xfId="0" applyFont="1" applyFill="1" applyBorder="1">
      <alignment vertical="center"/>
    </xf>
    <xf numFmtId="0" fontId="29" fillId="9" borderId="7" xfId="0" applyFont="1" applyFill="1" applyBorder="1">
      <alignment vertical="center"/>
    </xf>
    <xf numFmtId="0" fontId="29" fillId="9" borderId="8" xfId="0" applyFont="1" applyFill="1" applyBorder="1">
      <alignment vertical="center"/>
    </xf>
    <xf numFmtId="0" fontId="29" fillId="9" borderId="11" xfId="0" applyFont="1" applyFill="1" applyBorder="1">
      <alignment vertical="center"/>
    </xf>
    <xf numFmtId="0" fontId="29" fillId="9" borderId="12" xfId="0" applyFont="1" applyFill="1" applyBorder="1">
      <alignment vertical="center"/>
    </xf>
    <xf numFmtId="0" fontId="29" fillId="9" borderId="38" xfId="0" applyFont="1" applyFill="1" applyBorder="1">
      <alignment vertical="center"/>
    </xf>
    <xf numFmtId="0" fontId="29" fillId="9" borderId="9" xfId="5" applyFont="1" applyFill="1" applyBorder="1" applyAlignment="1" applyProtection="1">
      <alignment vertical="center"/>
    </xf>
    <xf numFmtId="0" fontId="29" fillId="9" borderId="10" xfId="5" applyFont="1" applyFill="1" applyBorder="1" applyAlignment="1" applyProtection="1">
      <alignment vertical="center"/>
    </xf>
    <xf numFmtId="0" fontId="29" fillId="9" borderId="3" xfId="5" applyFont="1" applyFill="1" applyBorder="1" applyAlignment="1" applyProtection="1">
      <alignment vertical="center"/>
    </xf>
    <xf numFmtId="0" fontId="29" fillId="9" borderId="4" xfId="5" applyFont="1" applyFill="1" applyBorder="1" applyAlignment="1" applyProtection="1">
      <alignment vertical="center"/>
    </xf>
    <xf numFmtId="0" fontId="29" fillId="9" borderId="11" xfId="5" applyFont="1" applyFill="1" applyBorder="1" applyAlignment="1" applyProtection="1">
      <alignment vertical="center"/>
    </xf>
    <xf numFmtId="0" fontId="29" fillId="9" borderId="12" xfId="5" applyFont="1" applyFill="1" applyBorder="1" applyAlignment="1" applyProtection="1">
      <alignment vertical="center"/>
    </xf>
    <xf numFmtId="1" fontId="50" fillId="17" borderId="2" xfId="0" applyNumberFormat="1" applyFont="1" applyFill="1" applyBorder="1" applyProtection="1">
      <alignment vertical="center"/>
      <protection locked="0"/>
    </xf>
    <xf numFmtId="0" fontId="50" fillId="17" borderId="2" xfId="0" applyFont="1" applyFill="1" applyBorder="1" applyAlignment="1" applyProtection="1">
      <alignment horizontal="right" vertical="center"/>
      <protection locked="0"/>
    </xf>
    <xf numFmtId="0" fontId="50" fillId="17" borderId="2" xfId="0" applyFont="1" applyFill="1" applyBorder="1" applyProtection="1">
      <alignment vertical="center"/>
      <protection locked="0"/>
    </xf>
    <xf numFmtId="179" fontId="53" fillId="17" borderId="2" xfId="4" applyNumberFormat="1" applyFont="1" applyFill="1" applyBorder="1">
      <alignment vertical="center"/>
    </xf>
    <xf numFmtId="0" fontId="51" fillId="17" borderId="0" xfId="0" applyFont="1" applyFill="1" applyAlignment="1"/>
    <xf numFmtId="38" fontId="50" fillId="17" borderId="2" xfId="6" applyFont="1" applyFill="1" applyBorder="1" applyProtection="1">
      <alignment vertical="center"/>
      <protection locked="0"/>
    </xf>
    <xf numFmtId="0" fontId="50" fillId="11" borderId="0" xfId="0" applyFont="1" applyFill="1" applyProtection="1">
      <alignment vertical="center"/>
      <protection locked="0"/>
    </xf>
    <xf numFmtId="0" fontId="50" fillId="11" borderId="2" xfId="0" applyFont="1" applyFill="1" applyBorder="1">
      <alignment vertical="center"/>
    </xf>
    <xf numFmtId="38" fontId="54" fillId="11" borderId="2" xfId="6" applyFont="1" applyFill="1" applyBorder="1" applyAlignment="1">
      <alignment horizontal="right" vertical="center"/>
    </xf>
    <xf numFmtId="0" fontId="50" fillId="11" borderId="0" xfId="0" applyFont="1" applyFill="1">
      <alignment vertical="center"/>
    </xf>
    <xf numFmtId="0" fontId="59" fillId="0" borderId="0" xfId="0" applyFont="1" applyAlignment="1">
      <alignment horizontal="left" vertical="center"/>
    </xf>
    <xf numFmtId="38" fontId="36" fillId="0" borderId="2" xfId="6" applyFont="1" applyFill="1" applyBorder="1" applyAlignment="1" applyProtection="1">
      <alignment horizontal="right" vertical="center"/>
    </xf>
    <xf numFmtId="0" fontId="61" fillId="7" borderId="0" xfId="0" applyFont="1" applyFill="1">
      <alignment vertical="center"/>
    </xf>
    <xf numFmtId="0" fontId="21" fillId="0" borderId="14" xfId="0" applyFont="1" applyBorder="1" applyAlignment="1">
      <alignment horizontal="center" vertical="top"/>
    </xf>
    <xf numFmtId="0" fontId="18" fillId="0" borderId="36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37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 applyProtection="1">
      <alignment horizontal="left" vertical="center"/>
      <protection locked="0"/>
    </xf>
    <xf numFmtId="0" fontId="27" fillId="16" borderId="9" xfId="7" applyFont="1" applyFill="1" applyBorder="1" applyAlignment="1" applyProtection="1">
      <alignment horizontal="left" vertical="center"/>
    </xf>
    <xf numFmtId="0" fontId="27" fillId="16" borderId="10" xfId="7" applyFont="1" applyFill="1" applyBorder="1" applyAlignment="1" applyProtection="1">
      <alignment horizontal="left" vertical="center"/>
    </xf>
    <xf numFmtId="0" fontId="27" fillId="16" borderId="30" xfId="7" applyFont="1" applyFill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56" fontId="32" fillId="7" borderId="11" xfId="5" applyNumberFormat="1" applyFont="1" applyFill="1" applyBorder="1" applyAlignment="1" applyProtection="1">
      <alignment horizontal="center" vertical="center"/>
      <protection locked="0"/>
    </xf>
    <xf numFmtId="56" fontId="32" fillId="7" borderId="12" xfId="5" applyNumberFormat="1" applyFont="1" applyFill="1" applyBorder="1" applyAlignment="1" applyProtection="1">
      <alignment horizontal="center" vertical="center"/>
      <protection locked="0"/>
    </xf>
    <xf numFmtId="56" fontId="32" fillId="7" borderId="29" xfId="5" applyNumberFormat="1" applyFont="1" applyFill="1" applyBorder="1" applyAlignment="1" applyProtection="1">
      <alignment horizontal="center" vertical="center"/>
      <protection locked="0"/>
    </xf>
    <xf numFmtId="41" fontId="18" fillId="7" borderId="20" xfId="0" applyNumberFormat="1" applyFont="1" applyFill="1" applyBorder="1" applyAlignment="1">
      <alignment horizontal="center" vertical="center"/>
    </xf>
    <xf numFmtId="41" fontId="18" fillId="7" borderId="21" xfId="0" applyNumberFormat="1" applyFont="1" applyFill="1" applyBorder="1" applyAlignment="1">
      <alignment horizontal="center" vertical="center"/>
    </xf>
    <xf numFmtId="41" fontId="18" fillId="7" borderId="27" xfId="0" applyNumberFormat="1" applyFont="1" applyFill="1" applyBorder="1" applyAlignment="1">
      <alignment horizontal="center" vertical="center"/>
    </xf>
    <xf numFmtId="0" fontId="21" fillId="18" borderId="26" xfId="0" applyFont="1" applyFill="1" applyBorder="1" applyAlignment="1" applyProtection="1">
      <alignment horizontal="center" vertical="center" shrinkToFit="1"/>
      <protection locked="0"/>
    </xf>
    <xf numFmtId="0" fontId="21" fillId="18" borderId="5" xfId="0" applyFont="1" applyFill="1" applyBorder="1" applyAlignment="1" applyProtection="1">
      <alignment horizontal="center" vertical="center" shrinkToFit="1"/>
      <protection locked="0"/>
    </xf>
    <xf numFmtId="0" fontId="29" fillId="9" borderId="22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46" fillId="9" borderId="31" xfId="3" applyFont="1" applyFill="1" applyBorder="1" applyAlignment="1" applyProtection="1">
      <alignment horizontal="center" vertical="center" wrapText="1"/>
    </xf>
    <xf numFmtId="0" fontId="46" fillId="9" borderId="10" xfId="3" applyFont="1" applyFill="1" applyBorder="1" applyAlignment="1" applyProtection="1">
      <alignment horizontal="center" vertical="center" wrapText="1"/>
    </xf>
    <xf numFmtId="0" fontId="46" fillId="9" borderId="32" xfId="3" applyFont="1" applyFill="1" applyBorder="1" applyAlignment="1" applyProtection="1">
      <alignment horizontal="center" vertical="center" wrapText="1"/>
    </xf>
    <xf numFmtId="0" fontId="18" fillId="9" borderId="22" xfId="0" applyFont="1" applyFill="1" applyBorder="1" applyAlignment="1">
      <alignment horizontal="center" vertical="center"/>
    </xf>
    <xf numFmtId="0" fontId="18" fillId="9" borderId="21" xfId="0" applyFont="1" applyFill="1" applyBorder="1" applyAlignment="1">
      <alignment horizontal="center" vertical="center"/>
    </xf>
    <xf numFmtId="0" fontId="18" fillId="9" borderId="23" xfId="0" applyFont="1" applyFill="1" applyBorder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2" xfId="3" applyFont="1" applyFill="1" applyBorder="1" applyAlignment="1" applyProtection="1">
      <alignment horizontal="center" vertical="center"/>
      <protection locked="0"/>
    </xf>
    <xf numFmtId="0" fontId="21" fillId="0" borderId="26" xfId="3" applyFont="1" applyFill="1" applyBorder="1" applyAlignment="1" applyProtection="1">
      <alignment horizontal="left" vertical="center"/>
      <protection locked="0"/>
    </xf>
    <xf numFmtId="0" fontId="21" fillId="0" borderId="4" xfId="3" applyFont="1" applyFill="1" applyBorder="1" applyAlignment="1" applyProtection="1">
      <alignment horizontal="left" vertical="center"/>
      <protection locked="0"/>
    </xf>
    <xf numFmtId="0" fontId="21" fillId="0" borderId="5" xfId="3" applyFont="1" applyFill="1" applyBorder="1" applyAlignment="1" applyProtection="1">
      <alignment horizontal="left" vertical="center"/>
      <protection locked="0"/>
    </xf>
    <xf numFmtId="0" fontId="21" fillId="0" borderId="2" xfId="3" applyFont="1" applyFill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56" fillId="9" borderId="16" xfId="0" applyFont="1" applyFill="1" applyBorder="1" applyAlignment="1">
      <alignment horizontal="center" vertical="center"/>
    </xf>
    <xf numFmtId="176" fontId="21" fillId="0" borderId="2" xfId="0" applyNumberFormat="1" applyFont="1" applyBorder="1" applyAlignment="1" applyProtection="1">
      <alignment horizontal="left" vertical="center"/>
      <protection locked="0"/>
    </xf>
    <xf numFmtId="0" fontId="18" fillId="16" borderId="33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6" borderId="35" xfId="0" applyFont="1" applyFill="1" applyBorder="1" applyAlignment="1">
      <alignment horizontal="center" vertical="center"/>
    </xf>
    <xf numFmtId="0" fontId="18" fillId="16" borderId="34" xfId="0" applyFont="1" applyFill="1" applyBorder="1" applyAlignment="1">
      <alignment horizontal="center" vertical="center"/>
    </xf>
    <xf numFmtId="0" fontId="21" fillId="0" borderId="34" xfId="0" applyFont="1" applyBorder="1" applyAlignment="1" applyProtection="1">
      <alignment horizontal="left" vertical="center"/>
      <protection locked="0"/>
    </xf>
    <xf numFmtId="0" fontId="29" fillId="9" borderId="3" xfId="0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left" vertical="center"/>
    </xf>
    <xf numFmtId="0" fontId="29" fillId="9" borderId="5" xfId="0" applyFont="1" applyFill="1" applyBorder="1" applyAlignment="1">
      <alignment horizontal="left" vertical="center"/>
    </xf>
    <xf numFmtId="0" fontId="29" fillId="0" borderId="26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0" fontId="29" fillId="0" borderId="28" xfId="0" applyFont="1" applyBorder="1" applyAlignment="1" applyProtection="1">
      <alignment horizontal="left" vertical="center"/>
      <protection locked="0"/>
    </xf>
    <xf numFmtId="176" fontId="29" fillId="0" borderId="26" xfId="0" applyNumberFormat="1" applyFont="1" applyBorder="1" applyAlignment="1" applyProtection="1">
      <alignment horizontal="left" vertical="center"/>
      <protection locked="0"/>
    </xf>
    <xf numFmtId="176" fontId="29" fillId="0" borderId="4" xfId="0" applyNumberFormat="1" applyFont="1" applyBorder="1" applyAlignment="1" applyProtection="1">
      <alignment horizontal="left" vertical="center"/>
      <protection locked="0"/>
    </xf>
    <xf numFmtId="176" fontId="29" fillId="0" borderId="28" xfId="0" applyNumberFormat="1" applyFont="1" applyBorder="1" applyAlignment="1" applyProtection="1">
      <alignment horizontal="left" vertical="center"/>
      <protection locked="0"/>
    </xf>
    <xf numFmtId="49" fontId="29" fillId="0" borderId="26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0" borderId="5" xfId="0" applyNumberFormat="1" applyFont="1" applyBorder="1" applyAlignment="1" applyProtection="1">
      <alignment horizontal="left" vertical="center"/>
      <protection locked="0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176" fontId="21" fillId="0" borderId="26" xfId="0" applyNumberFormat="1" applyFont="1" applyBorder="1" applyAlignment="1" applyProtection="1">
      <alignment horizontal="left" vertical="center"/>
      <protection locked="0"/>
    </xf>
    <xf numFmtId="176" fontId="21" fillId="0" borderId="4" xfId="0" applyNumberFormat="1" applyFont="1" applyBorder="1" applyAlignment="1" applyProtection="1">
      <alignment horizontal="left" vertical="center"/>
      <protection locked="0"/>
    </xf>
    <xf numFmtId="176" fontId="21" fillId="0" borderId="5" xfId="0" applyNumberFormat="1" applyFont="1" applyBorder="1" applyAlignment="1" applyProtection="1">
      <alignment horizontal="left" vertical="center"/>
      <protection locked="0"/>
    </xf>
    <xf numFmtId="0" fontId="29" fillId="9" borderId="26" xfId="0" applyFont="1" applyFill="1" applyBorder="1" applyAlignment="1">
      <alignment horizontal="left" vertical="center"/>
    </xf>
    <xf numFmtId="0" fontId="29" fillId="0" borderId="39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29" xfId="0" applyFont="1" applyBorder="1" applyAlignment="1" applyProtection="1">
      <alignment horizontal="left" vertical="center"/>
      <protection locked="0"/>
    </xf>
    <xf numFmtId="0" fontId="22" fillId="0" borderId="26" xfId="4" applyFont="1" applyBorder="1" applyAlignment="1" applyProtection="1">
      <alignment horizontal="left" vertical="center"/>
      <protection locked="0"/>
    </xf>
    <xf numFmtId="0" fontId="37" fillId="0" borderId="4" xfId="4" applyFont="1" applyBorder="1" applyAlignment="1" applyProtection="1">
      <alignment horizontal="left" vertical="center"/>
      <protection locked="0"/>
    </xf>
    <xf numFmtId="0" fontId="37" fillId="0" borderId="28" xfId="4" applyFont="1" applyBorder="1" applyAlignment="1" applyProtection="1">
      <alignment horizontal="left" vertical="center"/>
      <protection locked="0"/>
    </xf>
    <xf numFmtId="41" fontId="20" fillId="7" borderId="20" xfId="0" applyNumberFormat="1" applyFont="1" applyFill="1" applyBorder="1" applyAlignment="1">
      <alignment horizontal="center" vertical="center"/>
    </xf>
    <xf numFmtId="41" fontId="20" fillId="7" borderId="21" xfId="0" applyNumberFormat="1" applyFont="1" applyFill="1" applyBorder="1" applyAlignment="1">
      <alignment horizontal="center" vertical="center"/>
    </xf>
    <xf numFmtId="41" fontId="20" fillId="7" borderId="27" xfId="0" applyNumberFormat="1" applyFont="1" applyFill="1" applyBorder="1" applyAlignment="1">
      <alignment horizontal="center" vertical="center"/>
    </xf>
    <xf numFmtId="0" fontId="60" fillId="10" borderId="20" xfId="0" applyFont="1" applyFill="1" applyBorder="1" applyAlignment="1">
      <alignment horizontal="center" vertical="center" wrapText="1"/>
    </xf>
    <xf numFmtId="0" fontId="60" fillId="10" borderId="21" xfId="0" applyFont="1" applyFill="1" applyBorder="1" applyAlignment="1">
      <alignment horizontal="center" vertical="center" wrapText="1"/>
    </xf>
    <xf numFmtId="0" fontId="60" fillId="10" borderId="27" xfId="0" applyFont="1" applyFill="1" applyBorder="1" applyAlignment="1">
      <alignment horizontal="center" vertical="center" wrapText="1"/>
    </xf>
    <xf numFmtId="0" fontId="46" fillId="9" borderId="47" xfId="3" applyFont="1" applyFill="1" applyBorder="1" applyAlignment="1" applyProtection="1">
      <alignment horizontal="left" vertical="center"/>
    </xf>
    <xf numFmtId="0" fontId="46" fillId="9" borderId="1" xfId="3" applyFont="1" applyFill="1" applyBorder="1" applyAlignment="1" applyProtection="1">
      <alignment horizontal="left" vertical="center"/>
    </xf>
    <xf numFmtId="0" fontId="46" fillId="9" borderId="48" xfId="3" applyFont="1" applyFill="1" applyBorder="1" applyAlignment="1" applyProtection="1">
      <alignment horizontal="left" vertical="center"/>
    </xf>
    <xf numFmtId="0" fontId="21" fillId="7" borderId="26" xfId="0" applyFont="1" applyFill="1" applyBorder="1" applyAlignment="1" applyProtection="1">
      <alignment horizontal="left" vertical="center"/>
      <protection locked="0"/>
    </xf>
    <xf numFmtId="0" fontId="21" fillId="7" borderId="4" xfId="0" applyFont="1" applyFill="1" applyBorder="1" applyAlignment="1" applyProtection="1">
      <alignment horizontal="left" vertical="center"/>
      <protection locked="0"/>
    </xf>
    <xf numFmtId="176" fontId="21" fillId="0" borderId="34" xfId="0" applyNumberFormat="1" applyFont="1" applyBorder="1" applyAlignment="1" applyProtection="1">
      <alignment horizontal="left" vertical="center"/>
      <protection locked="0"/>
    </xf>
    <xf numFmtId="0" fontId="18" fillId="9" borderId="16" xfId="0" applyFont="1" applyFill="1" applyBorder="1" applyAlignment="1">
      <alignment horizontal="center" vertical="center"/>
    </xf>
    <xf numFmtId="176" fontId="46" fillId="9" borderId="47" xfId="3" applyNumberFormat="1" applyFont="1" applyFill="1" applyBorder="1" applyAlignment="1" applyProtection="1">
      <alignment horizontal="left" vertical="center"/>
    </xf>
    <xf numFmtId="176" fontId="46" fillId="9" borderId="1" xfId="3" applyNumberFormat="1" applyFont="1" applyFill="1" applyBorder="1" applyAlignment="1" applyProtection="1">
      <alignment horizontal="left" vertical="center"/>
    </xf>
    <xf numFmtId="176" fontId="46" fillId="9" borderId="48" xfId="3" applyNumberFormat="1" applyFont="1" applyFill="1" applyBorder="1" applyAlignment="1" applyProtection="1">
      <alignment horizontal="left" vertical="center"/>
    </xf>
    <xf numFmtId="176" fontId="21" fillId="0" borderId="31" xfId="0" applyNumberFormat="1" applyFont="1" applyBorder="1" applyAlignment="1" applyProtection="1">
      <alignment horizontal="left" vertical="center"/>
      <protection locked="0"/>
    </xf>
    <xf numFmtId="176" fontId="21" fillId="0" borderId="10" xfId="0" applyNumberFormat="1" applyFont="1" applyBorder="1" applyAlignment="1" applyProtection="1">
      <alignment horizontal="left" vertical="center"/>
      <protection locked="0"/>
    </xf>
    <xf numFmtId="176" fontId="21" fillId="0" borderId="32" xfId="0" applyNumberFormat="1" applyFont="1" applyBorder="1" applyAlignment="1" applyProtection="1">
      <alignment horizontal="left" vertical="center"/>
      <protection locked="0"/>
    </xf>
    <xf numFmtId="178" fontId="21" fillId="0" borderId="2" xfId="3" applyNumberFormat="1" applyFont="1" applyFill="1" applyBorder="1" applyAlignment="1" applyProtection="1">
      <alignment horizontal="center" vertical="center"/>
      <protection locked="0"/>
    </xf>
    <xf numFmtId="178" fontId="21" fillId="0" borderId="2" xfId="0" applyNumberFormat="1" applyFont="1" applyBorder="1" applyAlignment="1">
      <alignment horizontal="right" vertical="center"/>
    </xf>
    <xf numFmtId="0" fontId="18" fillId="9" borderId="27" xfId="0" applyFont="1" applyFill="1" applyBorder="1" applyAlignment="1">
      <alignment horizontal="center" vertical="center"/>
    </xf>
    <xf numFmtId="0" fontId="57" fillId="18" borderId="22" xfId="0" applyFont="1" applyFill="1" applyBorder="1" applyAlignment="1">
      <alignment horizontal="center" vertical="center" textRotation="255" wrapText="1"/>
    </xf>
    <xf numFmtId="0" fontId="57" fillId="18" borderId="23" xfId="0" applyFont="1" applyFill="1" applyBorder="1" applyAlignment="1">
      <alignment horizontal="center" vertical="center" textRotation="255" wrapText="1"/>
    </xf>
    <xf numFmtId="0" fontId="57" fillId="9" borderId="16" xfId="0" applyFont="1" applyFill="1" applyBorder="1" applyAlignment="1">
      <alignment horizontal="center" vertical="center" wrapText="1"/>
    </xf>
    <xf numFmtId="0" fontId="57" fillId="9" borderId="1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9" borderId="11" xfId="5" applyFont="1" applyFill="1" applyBorder="1" applyAlignment="1" applyProtection="1">
      <alignment horizontal="center" vertical="center"/>
    </xf>
    <xf numFmtId="0" fontId="23" fillId="9" borderId="12" xfId="5" applyFont="1" applyFill="1" applyBorder="1" applyAlignment="1" applyProtection="1">
      <alignment horizontal="center" vertical="center"/>
    </xf>
    <xf numFmtId="0" fontId="23" fillId="9" borderId="29" xfId="5" applyFont="1" applyFill="1" applyBorder="1" applyAlignment="1" applyProtection="1">
      <alignment horizontal="center" vertical="center"/>
    </xf>
    <xf numFmtId="0" fontId="7" fillId="13" borderId="0" xfId="32" applyFont="1" applyAlignment="1" applyProtection="1">
      <alignment horizontal="center" vertical="center"/>
    </xf>
    <xf numFmtId="0" fontId="20" fillId="9" borderId="9" xfId="5" applyFont="1" applyFill="1" applyBorder="1" applyAlignment="1" applyProtection="1">
      <alignment horizontal="center" vertical="center"/>
    </xf>
    <xf numFmtId="0" fontId="20" fillId="9" borderId="10" xfId="5" applyFont="1" applyFill="1" applyBorder="1" applyAlignment="1" applyProtection="1">
      <alignment horizontal="center" vertical="center"/>
    </xf>
    <xf numFmtId="0" fontId="20" fillId="9" borderId="30" xfId="5" applyFont="1" applyFill="1" applyBorder="1" applyAlignment="1" applyProtection="1">
      <alignment horizontal="center" vertical="center"/>
    </xf>
    <xf numFmtId="0" fontId="29" fillId="0" borderId="31" xfId="0" applyFont="1" applyBorder="1" applyAlignment="1" applyProtection="1">
      <alignment horizontal="left" vertical="center"/>
      <protection locked="0"/>
    </xf>
    <xf numFmtId="0" fontId="29" fillId="0" borderId="10" xfId="0" applyFont="1" applyBorder="1" applyAlignment="1" applyProtection="1">
      <alignment horizontal="left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29" fillId="9" borderId="31" xfId="0" applyFont="1" applyFill="1" applyBorder="1" applyAlignment="1">
      <alignment horizontal="left" vertical="center"/>
    </xf>
    <xf numFmtId="0" fontId="29" fillId="9" borderId="10" xfId="0" applyFont="1" applyFill="1" applyBorder="1" applyAlignment="1">
      <alignment horizontal="left" vertical="center"/>
    </xf>
    <xf numFmtId="0" fontId="29" fillId="9" borderId="32" xfId="0" applyFont="1" applyFill="1" applyBorder="1" applyAlignment="1">
      <alignment horizontal="left" vertical="center"/>
    </xf>
    <xf numFmtId="0" fontId="29" fillId="9" borderId="9" xfId="0" applyFont="1" applyFill="1" applyBorder="1" applyAlignment="1">
      <alignment horizontal="left" vertical="center"/>
    </xf>
    <xf numFmtId="0" fontId="28" fillId="16" borderId="21" xfId="0" applyFont="1" applyFill="1" applyBorder="1" applyAlignment="1">
      <alignment horizontal="left" vertical="center" wrapText="1"/>
    </xf>
    <xf numFmtId="0" fontId="28" fillId="16" borderId="27" xfId="0" applyFont="1" applyFill="1" applyBorder="1" applyAlignment="1">
      <alignment horizontal="left" vertical="center" wrapText="1"/>
    </xf>
    <xf numFmtId="56" fontId="32" fillId="7" borderId="3" xfId="5" applyNumberFormat="1" applyFont="1" applyFill="1" applyBorder="1" applyAlignment="1" applyProtection="1">
      <alignment horizontal="left" vertical="center"/>
      <protection locked="0"/>
    </xf>
    <xf numFmtId="56" fontId="32" fillId="7" borderId="4" xfId="5" applyNumberFormat="1" applyFont="1" applyFill="1" applyBorder="1" applyAlignment="1" applyProtection="1">
      <alignment horizontal="left" vertical="center"/>
      <protection locked="0"/>
    </xf>
    <xf numFmtId="56" fontId="32" fillId="7" borderId="28" xfId="5" applyNumberFormat="1" applyFont="1" applyFill="1" applyBorder="1" applyAlignment="1" applyProtection="1">
      <alignment horizontal="left" vertical="center"/>
      <protection locked="0"/>
    </xf>
    <xf numFmtId="56" fontId="32" fillId="7" borderId="9" xfId="5" applyNumberFormat="1" applyFont="1" applyFill="1" applyBorder="1" applyAlignment="1" applyProtection="1">
      <alignment horizontal="left" vertical="center"/>
      <protection locked="0"/>
    </xf>
    <xf numFmtId="56" fontId="32" fillId="7" borderId="10" xfId="5" applyNumberFormat="1" applyFont="1" applyFill="1" applyBorder="1" applyAlignment="1" applyProtection="1">
      <alignment horizontal="left" vertical="center"/>
      <protection locked="0"/>
    </xf>
    <xf numFmtId="56" fontId="32" fillId="7" borderId="30" xfId="5" applyNumberFormat="1" applyFont="1" applyFill="1" applyBorder="1" applyAlignment="1" applyProtection="1">
      <alignment horizontal="left" vertical="center"/>
      <protection locked="0"/>
    </xf>
    <xf numFmtId="0" fontId="26" fillId="16" borderId="20" xfId="2" applyFont="1" applyFill="1" applyBorder="1" applyAlignment="1" applyProtection="1">
      <alignment horizontal="left" vertical="center"/>
    </xf>
    <xf numFmtId="0" fontId="26" fillId="16" borderId="21" xfId="2" applyFont="1" applyFill="1" applyBorder="1" applyAlignment="1" applyProtection="1">
      <alignment horizontal="left" vertical="center"/>
    </xf>
    <xf numFmtId="0" fontId="26" fillId="16" borderId="27" xfId="2" applyFont="1" applyFill="1" applyBorder="1" applyAlignment="1" applyProtection="1">
      <alignment horizontal="left" vertical="center"/>
    </xf>
    <xf numFmtId="0" fontId="32" fillId="9" borderId="16" xfId="0" applyFont="1" applyFill="1" applyBorder="1" applyAlignment="1">
      <alignment horizontal="left" vertical="center" wrapText="1"/>
    </xf>
    <xf numFmtId="0" fontId="32" fillId="9" borderId="16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27" fillId="10" borderId="20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7" fillId="10" borderId="27" xfId="0" applyFont="1" applyFill="1" applyBorder="1" applyAlignment="1">
      <alignment horizontal="center" vertical="center"/>
    </xf>
    <xf numFmtId="178" fontId="46" fillId="9" borderId="51" xfId="3" applyNumberFormat="1" applyFont="1" applyFill="1" applyBorder="1" applyAlignment="1" applyProtection="1">
      <alignment horizontal="center" vertical="center"/>
    </xf>
    <xf numFmtId="178" fontId="46" fillId="9" borderId="50" xfId="3" applyNumberFormat="1" applyFont="1" applyFill="1" applyBorder="1" applyAlignment="1" applyProtection="1">
      <alignment horizontal="right" vertical="center"/>
    </xf>
    <xf numFmtId="178" fontId="46" fillId="9" borderId="51" xfId="3" applyNumberFormat="1" applyFont="1" applyFill="1" applyBorder="1" applyAlignment="1" applyProtection="1">
      <alignment horizontal="right" vertical="center"/>
    </xf>
    <xf numFmtId="178" fontId="46" fillId="9" borderId="54" xfId="3" applyNumberFormat="1" applyFont="1" applyFill="1" applyBorder="1" applyAlignment="1" applyProtection="1">
      <alignment horizontal="right" vertical="center"/>
    </xf>
  </cellXfs>
  <cellStyles count="33">
    <cellStyle name="20% - アクセント 6" xfId="1" builtinId="50"/>
    <cellStyle name="60% - アクセント 5" xfId="2" builtinId="48"/>
    <cellStyle name="アクセント 4" xfId="32" builtinId="41"/>
    <cellStyle name="どちらでもない" xfId="3" builtinId="28"/>
    <cellStyle name="ハイパーリンク" xfId="4" builtinId="8"/>
    <cellStyle name="メモ" xfId="5" builtinId="10"/>
    <cellStyle name="桁区切り" xfId="6" builtinId="6"/>
    <cellStyle name="入力" xfId="7" builtinId="20"/>
    <cellStyle name="標準" xfId="0" builtinId="0"/>
    <cellStyle name="標準 2" xfId="8" xr:uid="{00000000-0005-0000-0000-000009000000}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</cellStyles>
  <dxfs count="1">
    <dxf>
      <fill>
        <patternFill patternType="solid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rmation@okaki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P53"/>
  <sheetViews>
    <sheetView tabSelected="1" view="pageBreakPreview" zoomScale="131" zoomScaleNormal="75" zoomScaleSheetLayoutView="131" zoomScalePageLayoutView="75" workbookViewId="0">
      <selection activeCell="A2" sqref="A2"/>
    </sheetView>
  </sheetViews>
  <sheetFormatPr baseColWidth="10" defaultColWidth="13" defaultRowHeight="14"/>
  <cols>
    <col min="1" max="1" width="2.33203125" style="16" customWidth="1"/>
    <col min="2" max="3" width="1.6640625" style="11" customWidth="1"/>
    <col min="4" max="42" width="1.6640625" style="18" customWidth="1"/>
    <col min="43" max="43" width="4.6640625" style="18" customWidth="1"/>
    <col min="44" max="48" width="1.6640625" style="18" customWidth="1"/>
    <col min="49" max="49" width="1.5" style="18" customWidth="1"/>
    <col min="50" max="51" width="2.1640625" style="18" customWidth="1"/>
    <col min="52" max="53" width="1.6640625" style="18" customWidth="1"/>
    <col min="54" max="54" width="2.5" style="18" customWidth="1"/>
    <col min="55" max="56" width="1.6640625" style="18" customWidth="1"/>
    <col min="57" max="57" width="2.1640625" style="18" customWidth="1"/>
    <col min="58" max="59" width="1.6640625" style="18" customWidth="1"/>
    <col min="60" max="60" width="2.1640625" style="18" customWidth="1"/>
    <col min="61" max="68" width="1.6640625" style="18" customWidth="1"/>
    <col min="69" max="79" width="1.33203125" style="18" customWidth="1"/>
    <col min="80" max="80" width="28.6640625" style="18" customWidth="1"/>
    <col min="81" max="81" width="1.33203125" style="18" customWidth="1"/>
    <col min="82" max="82" width="9.6640625" style="18" customWidth="1"/>
    <col min="83" max="83" width="1.1640625" style="18" customWidth="1"/>
    <col min="84" max="84" width="1.6640625" style="18" customWidth="1"/>
    <col min="85" max="85" width="3" style="18" customWidth="1"/>
    <col min="86" max="87" width="1.6640625" style="18" customWidth="1"/>
    <col min="88" max="88" width="1.6640625" style="18" hidden="1" customWidth="1"/>
    <col min="89" max="89" width="4.1640625" style="18" hidden="1" customWidth="1"/>
    <col min="90" max="90" width="10.1640625" style="19" customWidth="1"/>
    <col min="91" max="91" width="29.1640625" style="18" customWidth="1"/>
    <col min="92" max="92" width="5.33203125" style="18" hidden="1" customWidth="1"/>
    <col min="93" max="93" width="4.1640625" style="18" hidden="1" customWidth="1"/>
    <col min="94" max="95" width="1.6640625" style="18" customWidth="1"/>
    <col min="96" max="96" width="2.1640625" style="18" customWidth="1"/>
    <col min="97" max="97" width="2" style="18" customWidth="1"/>
    <col min="98" max="98" width="1.6640625" style="18" customWidth="1"/>
    <col min="99" max="99" width="5.1640625" style="14" hidden="1" customWidth="1"/>
    <col min="100" max="100" width="2.1640625" style="14" hidden="1" customWidth="1"/>
    <col min="101" max="101" width="1.6640625" style="14" hidden="1" customWidth="1"/>
    <col min="102" max="102" width="6.5" style="14" hidden="1" customWidth="1"/>
    <col min="103" max="103" width="8.1640625" style="14" hidden="1" customWidth="1"/>
    <col min="104" max="104" width="17.33203125" style="14" hidden="1" customWidth="1"/>
    <col min="105" max="105" width="19.5" style="14" hidden="1" customWidth="1"/>
    <col min="106" max="106" width="10.6640625" style="14" hidden="1" customWidth="1"/>
    <col min="107" max="108" width="1.6640625" style="14" hidden="1" customWidth="1"/>
    <col min="109" max="110" width="1.6640625" style="15" hidden="1" customWidth="1"/>
    <col min="111" max="111" width="7.6640625" style="15" hidden="1" customWidth="1"/>
    <col min="112" max="112" width="1.6640625" style="15" hidden="1" customWidth="1"/>
    <col min="113" max="113" width="3.6640625" style="15" hidden="1" customWidth="1"/>
    <col min="114" max="136" width="1.6640625" style="15" hidden="1" customWidth="1"/>
    <col min="137" max="139" width="1.6640625" style="38" hidden="1" customWidth="1"/>
    <col min="140" max="140" width="7.5" style="38" customWidth="1"/>
    <col min="141" max="141" width="7.5" style="61" customWidth="1"/>
    <col min="142" max="16384" width="13" style="11"/>
  </cols>
  <sheetData>
    <row r="1" spans="1:146" ht="43.25" customHeight="1">
      <c r="A1" s="309" t="s">
        <v>1131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09"/>
      <c r="DO1" s="309"/>
      <c r="DP1" s="309"/>
      <c r="DQ1" s="309"/>
      <c r="DR1" s="309"/>
      <c r="DS1" s="309"/>
      <c r="DT1" s="309"/>
      <c r="DU1" s="309"/>
      <c r="DV1" s="309"/>
      <c r="DW1" s="309"/>
      <c r="DX1" s="309"/>
      <c r="DY1" s="309"/>
      <c r="DZ1" s="309"/>
      <c r="EA1" s="309"/>
      <c r="EB1" s="309"/>
      <c r="EC1" s="309"/>
      <c r="ED1" s="309"/>
      <c r="EE1" s="309"/>
      <c r="EF1" s="309"/>
      <c r="EG1" s="309"/>
      <c r="EH1" s="309"/>
      <c r="EI1" s="309"/>
      <c r="EJ1" s="309"/>
      <c r="EK1" s="10"/>
    </row>
    <row r="2" spans="1:146" ht="20.25" customHeight="1" thickBot="1">
      <c r="A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280" t="s">
        <v>1062</v>
      </c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2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3"/>
      <c r="CY2" s="13"/>
      <c r="CZ2" s="11"/>
      <c r="DE2" s="14"/>
      <c r="DF2" s="14"/>
      <c r="DG2" s="14"/>
      <c r="DH2" s="14"/>
      <c r="DI2" s="14"/>
      <c r="DJ2" s="14"/>
      <c r="EG2" s="15"/>
      <c r="EH2" s="15"/>
      <c r="EI2" s="15"/>
      <c r="EJ2" s="15"/>
      <c r="EK2" s="15"/>
    </row>
    <row r="3" spans="1:146" ht="20.25" customHeight="1">
      <c r="B3" s="284" t="s">
        <v>866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17"/>
      <c r="AJ3" s="17"/>
      <c r="AK3" s="285" t="s">
        <v>7</v>
      </c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7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U3" s="18"/>
      <c r="CV3" s="18"/>
      <c r="CW3" s="18"/>
      <c r="CX3" s="11"/>
      <c r="CY3" s="11"/>
      <c r="CZ3" s="11"/>
      <c r="DE3" s="14"/>
      <c r="DF3" s="14"/>
      <c r="DG3" s="14"/>
      <c r="DH3" s="14"/>
      <c r="DI3" s="14"/>
      <c r="DJ3" s="14"/>
      <c r="EG3" s="15"/>
      <c r="EH3" s="15"/>
      <c r="EI3" s="15"/>
      <c r="EJ3" s="15"/>
      <c r="EK3" s="15"/>
    </row>
    <row r="4" spans="1:146" ht="20.25" customHeight="1" thickBot="1">
      <c r="B4" s="62"/>
      <c r="C4" s="62"/>
      <c r="D4" s="63" t="s">
        <v>1070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2"/>
      <c r="AI4" s="17"/>
      <c r="AJ4" s="17"/>
      <c r="AK4" s="281" t="s">
        <v>1068</v>
      </c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3"/>
      <c r="AZ4" s="20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U4" s="18"/>
      <c r="CV4" s="18"/>
      <c r="CW4" s="18"/>
      <c r="CX4" s="11"/>
      <c r="CY4" s="11"/>
      <c r="CZ4" s="11"/>
      <c r="DE4" s="14"/>
      <c r="DF4" s="14"/>
      <c r="DG4" s="14"/>
      <c r="DH4" s="14"/>
      <c r="DI4" s="14"/>
      <c r="DJ4" s="14"/>
      <c r="EG4" s="15"/>
      <c r="EH4" s="15"/>
      <c r="EI4" s="15"/>
      <c r="EJ4" s="15"/>
      <c r="EK4" s="15"/>
    </row>
    <row r="5" spans="1:146" ht="15.75" customHeight="1">
      <c r="A5" s="11"/>
      <c r="B5" s="21"/>
      <c r="C5" s="22"/>
      <c r="D5" s="22"/>
      <c r="E5" s="1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183" t="s">
        <v>955</v>
      </c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U5" s="18"/>
      <c r="CV5" s="18"/>
      <c r="CW5" s="18"/>
      <c r="CX5" s="11"/>
      <c r="CY5" s="11"/>
      <c r="CZ5" s="11"/>
      <c r="DE5" s="14"/>
      <c r="DF5" s="14"/>
      <c r="DG5" s="14"/>
      <c r="DH5" s="14"/>
      <c r="DI5" s="14"/>
      <c r="DJ5" s="14"/>
      <c r="EG5" s="15"/>
      <c r="EH5" s="15"/>
      <c r="EI5" s="15"/>
      <c r="EJ5" s="15"/>
      <c r="EK5" s="15"/>
    </row>
    <row r="6" spans="1:146" ht="20.25" customHeight="1" thickBot="1">
      <c r="A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2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E6" s="14"/>
      <c r="DF6" s="14"/>
      <c r="DG6" s="14"/>
      <c r="DH6" s="14"/>
      <c r="DI6" s="14"/>
      <c r="DJ6" s="14"/>
      <c r="EG6" s="15"/>
      <c r="EH6" s="15"/>
      <c r="EI6" s="15"/>
      <c r="EJ6" s="15"/>
      <c r="EK6" s="15"/>
      <c r="EL6" s="11" t="s">
        <v>867</v>
      </c>
      <c r="EM6" s="11" t="s">
        <v>877</v>
      </c>
      <c r="EP6" s="11" t="s">
        <v>889</v>
      </c>
    </row>
    <row r="7" spans="1:146" ht="20.25" customHeight="1" thickBot="1">
      <c r="B7" s="303" t="s">
        <v>9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5"/>
      <c r="AI7" s="16"/>
      <c r="AJ7" s="16"/>
      <c r="AK7" s="110" t="s">
        <v>24</v>
      </c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295" t="s">
        <v>890</v>
      </c>
      <c r="AZ7" s="295"/>
      <c r="BA7" s="295"/>
      <c r="BB7" s="295"/>
      <c r="BC7" s="295"/>
      <c r="BD7" s="296"/>
      <c r="BE7" s="16"/>
      <c r="BF7" s="16" t="s">
        <v>27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4"/>
      <c r="CE7" s="24"/>
      <c r="CF7" s="24"/>
      <c r="CG7" s="24"/>
      <c r="CH7" s="24"/>
      <c r="CI7" s="24"/>
      <c r="CJ7" s="24"/>
      <c r="CK7" s="24"/>
      <c r="CL7" s="25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6"/>
      <c r="CZ7" s="27"/>
      <c r="DE7" s="14"/>
      <c r="DF7" s="14"/>
      <c r="DG7" s="14"/>
      <c r="DH7" s="14"/>
      <c r="DI7" s="14"/>
      <c r="DJ7" s="14"/>
      <c r="EG7" s="15"/>
      <c r="EH7" s="15"/>
      <c r="EI7" s="15"/>
      <c r="EJ7" s="15"/>
      <c r="EK7" s="15"/>
      <c r="EL7" s="11" t="s">
        <v>868</v>
      </c>
      <c r="EM7" s="11" t="s">
        <v>878</v>
      </c>
      <c r="EP7" s="11" t="s">
        <v>884</v>
      </c>
    </row>
    <row r="8" spans="1:146" ht="20.25" customHeight="1">
      <c r="B8" s="294" t="s">
        <v>8</v>
      </c>
      <c r="C8" s="292"/>
      <c r="D8" s="292"/>
      <c r="E8" s="292"/>
      <c r="F8" s="292"/>
      <c r="G8" s="293"/>
      <c r="H8" s="288"/>
      <c r="I8" s="289"/>
      <c r="J8" s="289"/>
      <c r="K8" s="289"/>
      <c r="L8" s="289"/>
      <c r="M8" s="289"/>
      <c r="N8" s="289"/>
      <c r="O8" s="289"/>
      <c r="P8" s="289"/>
      <c r="Q8" s="289"/>
      <c r="R8" s="291" t="s">
        <v>130</v>
      </c>
      <c r="S8" s="292"/>
      <c r="T8" s="292"/>
      <c r="U8" s="292"/>
      <c r="V8" s="292"/>
      <c r="W8" s="293"/>
      <c r="X8" s="288"/>
      <c r="Y8" s="289"/>
      <c r="Z8" s="289"/>
      <c r="AA8" s="289"/>
      <c r="AB8" s="289"/>
      <c r="AC8" s="289"/>
      <c r="AD8" s="289"/>
      <c r="AE8" s="289"/>
      <c r="AF8" s="289"/>
      <c r="AG8" s="289"/>
      <c r="AH8" s="290"/>
      <c r="AI8" s="16"/>
      <c r="AJ8" s="16"/>
      <c r="AK8" s="164" t="s">
        <v>1086</v>
      </c>
      <c r="AL8" s="165"/>
      <c r="AM8" s="165"/>
      <c r="AN8" s="165"/>
      <c r="AO8" s="165"/>
      <c r="AP8" s="165"/>
      <c r="AQ8" s="165"/>
      <c r="AR8" s="300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2"/>
      <c r="BE8" s="16"/>
      <c r="BF8" s="28"/>
      <c r="BG8" s="29"/>
      <c r="BH8" s="29"/>
      <c r="BI8" s="30"/>
      <c r="BJ8" s="30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14"/>
      <c r="CE8" s="14"/>
      <c r="CF8" s="14"/>
      <c r="CG8" s="14"/>
      <c r="CH8" s="14"/>
      <c r="CI8" s="14"/>
      <c r="CJ8" s="14"/>
      <c r="CK8" s="14"/>
      <c r="CL8" s="31"/>
      <c r="CM8" s="14"/>
      <c r="CN8" s="14"/>
      <c r="CO8" s="14"/>
      <c r="CP8" s="14"/>
      <c r="CQ8" s="14"/>
      <c r="CR8" s="11"/>
      <c r="CS8" s="11"/>
      <c r="CT8" s="11"/>
      <c r="CU8" s="11"/>
      <c r="CV8" s="11"/>
      <c r="CW8" s="11"/>
      <c r="CX8" s="11"/>
      <c r="CY8" s="27"/>
      <c r="CZ8" s="27"/>
      <c r="DE8" s="14"/>
      <c r="DF8" s="14"/>
      <c r="DG8" s="14"/>
      <c r="DH8" s="14"/>
      <c r="DI8" s="14"/>
      <c r="DJ8" s="14"/>
      <c r="EG8" s="15"/>
      <c r="EH8" s="15"/>
      <c r="EI8" s="15"/>
      <c r="EJ8" s="15"/>
      <c r="EK8" s="15"/>
      <c r="EL8" s="11" t="s">
        <v>869</v>
      </c>
      <c r="EP8" s="11" t="s">
        <v>885</v>
      </c>
    </row>
    <row r="9" spans="1:146" ht="20.25" customHeight="1">
      <c r="B9" s="229" t="s">
        <v>0</v>
      </c>
      <c r="C9" s="230"/>
      <c r="D9" s="230"/>
      <c r="E9" s="230"/>
      <c r="F9" s="230"/>
      <c r="G9" s="231"/>
      <c r="H9" s="232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4"/>
      <c r="AI9" s="16"/>
      <c r="AJ9" s="16"/>
      <c r="AK9" s="166" t="s">
        <v>1087</v>
      </c>
      <c r="AL9" s="167"/>
      <c r="AM9" s="167"/>
      <c r="AN9" s="167"/>
      <c r="AO9" s="167"/>
      <c r="AP9" s="167"/>
      <c r="AQ9" s="167"/>
      <c r="AR9" s="297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9"/>
      <c r="BE9" s="16"/>
      <c r="BF9" s="28" t="s">
        <v>1072</v>
      </c>
      <c r="BG9" s="29"/>
      <c r="BH9" s="29"/>
      <c r="BI9" s="29"/>
      <c r="BJ9" s="29"/>
      <c r="BK9" s="29"/>
      <c r="BL9" s="29"/>
      <c r="BM9" s="29"/>
      <c r="BN9" s="28" t="s">
        <v>1071</v>
      </c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32"/>
      <c r="CE9" s="32"/>
      <c r="CF9" s="32"/>
      <c r="CG9" s="32"/>
      <c r="CH9" s="32"/>
      <c r="CI9" s="32"/>
      <c r="CJ9" s="32"/>
      <c r="CK9" s="32"/>
      <c r="CL9" s="33"/>
      <c r="CM9" s="32"/>
      <c r="CN9" s="32"/>
      <c r="CO9" s="32"/>
      <c r="CP9" s="32"/>
      <c r="CQ9" s="32"/>
      <c r="CR9" s="34"/>
      <c r="CS9" s="34"/>
      <c r="CT9" s="34"/>
      <c r="CU9" s="11"/>
      <c r="CV9" s="11"/>
      <c r="CW9" s="11"/>
      <c r="CX9" s="11"/>
      <c r="CY9" s="27"/>
      <c r="CZ9" s="27"/>
      <c r="DE9" s="14"/>
      <c r="DF9" s="14"/>
      <c r="DG9" s="14"/>
      <c r="DH9" s="14"/>
      <c r="DI9" s="14"/>
      <c r="DJ9" s="14"/>
      <c r="EG9" s="15"/>
      <c r="EH9" s="15"/>
      <c r="EI9" s="15"/>
      <c r="EJ9" s="15"/>
      <c r="EK9" s="15"/>
      <c r="EL9" s="11" t="s">
        <v>870</v>
      </c>
      <c r="EP9" s="11" t="s">
        <v>886</v>
      </c>
    </row>
    <row r="10" spans="1:146" ht="20.25" customHeight="1" thickBot="1">
      <c r="B10" s="229" t="s">
        <v>1</v>
      </c>
      <c r="C10" s="230"/>
      <c r="D10" s="230"/>
      <c r="E10" s="230"/>
      <c r="F10" s="230"/>
      <c r="G10" s="231"/>
      <c r="H10" s="235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7"/>
      <c r="AI10" s="23"/>
      <c r="AJ10" s="23"/>
      <c r="AK10" s="168" t="s">
        <v>1088</v>
      </c>
      <c r="AL10" s="169"/>
      <c r="AM10" s="169"/>
      <c r="AN10" s="169"/>
      <c r="AO10" s="169"/>
      <c r="AP10" s="169"/>
      <c r="AQ10" s="169"/>
      <c r="AR10" s="197" t="s">
        <v>889</v>
      </c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9"/>
      <c r="BE10" s="16"/>
      <c r="BF10" s="29"/>
      <c r="BG10" s="29"/>
      <c r="BH10" s="29"/>
      <c r="BI10" s="29"/>
      <c r="BJ10" s="29"/>
      <c r="BK10" s="29"/>
      <c r="BL10" s="29"/>
      <c r="BM10" s="29"/>
      <c r="BN10" s="28" t="s">
        <v>1077</v>
      </c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14"/>
      <c r="CE10" s="14"/>
      <c r="CF10" s="14"/>
      <c r="CG10" s="14"/>
      <c r="CH10" s="14"/>
      <c r="CI10" s="14"/>
      <c r="CJ10" s="14"/>
      <c r="CK10" s="14"/>
      <c r="CL10" s="31"/>
      <c r="CM10" s="14"/>
      <c r="CN10" s="14"/>
      <c r="CO10" s="14"/>
      <c r="CP10" s="14"/>
      <c r="CQ10" s="14"/>
      <c r="CR10" s="11"/>
      <c r="CS10" s="11"/>
      <c r="CT10" s="11"/>
      <c r="CU10" s="11"/>
      <c r="CV10" s="11"/>
      <c r="CW10" s="11"/>
      <c r="CX10" s="11"/>
      <c r="CY10" s="27"/>
      <c r="CZ10" s="27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 t="s">
        <v>871</v>
      </c>
      <c r="EP10" s="11" t="s">
        <v>887</v>
      </c>
    </row>
    <row r="11" spans="1:146" ht="20.25" customHeight="1" thickBot="1">
      <c r="B11" s="155" t="s">
        <v>2</v>
      </c>
      <c r="C11" s="156"/>
      <c r="D11" s="156"/>
      <c r="E11" s="156"/>
      <c r="F11" s="156"/>
      <c r="G11" s="157"/>
      <c r="H11" s="238"/>
      <c r="I11" s="239"/>
      <c r="J11" s="239"/>
      <c r="K11" s="239"/>
      <c r="L11" s="239"/>
      <c r="M11" s="239"/>
      <c r="N11" s="239"/>
      <c r="O11" s="239"/>
      <c r="P11" s="239"/>
      <c r="Q11" s="240"/>
      <c r="R11" s="247" t="s">
        <v>11</v>
      </c>
      <c r="S11" s="230"/>
      <c r="T11" s="230"/>
      <c r="U11" s="230"/>
      <c r="V11" s="230"/>
      <c r="W11" s="231"/>
      <c r="X11" s="232"/>
      <c r="Y11" s="233"/>
      <c r="Z11" s="233"/>
      <c r="AA11" s="233"/>
      <c r="AB11" s="233"/>
      <c r="AC11" s="233"/>
      <c r="AD11" s="233"/>
      <c r="AE11" s="233"/>
      <c r="AF11" s="233"/>
      <c r="AG11" s="233"/>
      <c r="AH11" s="234"/>
      <c r="AI11" s="16"/>
      <c r="AJ11" s="16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16"/>
      <c r="BF11" s="28" t="s">
        <v>1073</v>
      </c>
      <c r="BG11" s="29"/>
      <c r="BH11" s="28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29"/>
      <c r="CD11" s="14"/>
      <c r="CE11" s="14"/>
      <c r="CF11" s="14"/>
      <c r="CG11" s="14"/>
      <c r="CH11" s="14"/>
      <c r="CI11" s="14"/>
      <c r="CJ11" s="14"/>
      <c r="CK11" s="14"/>
      <c r="CL11" s="31"/>
      <c r="CM11" s="14"/>
      <c r="CN11" s="14"/>
      <c r="CO11" s="14"/>
      <c r="CP11" s="14"/>
      <c r="CQ11" s="14"/>
      <c r="CR11" s="11"/>
      <c r="CS11" s="11"/>
      <c r="CT11" s="11"/>
      <c r="CU11" s="11"/>
      <c r="CV11" s="11"/>
      <c r="CW11" s="11"/>
      <c r="CX11" s="11"/>
      <c r="CY11" s="27"/>
      <c r="CZ11" s="27"/>
      <c r="DA11" s="36"/>
      <c r="DB11" s="36"/>
      <c r="DD11" s="32"/>
      <c r="DE11" s="32"/>
      <c r="DF11" s="32"/>
      <c r="DG11" s="32"/>
      <c r="DH11" s="32"/>
      <c r="DI11" s="32"/>
      <c r="DJ11" s="32"/>
      <c r="DK11" s="32"/>
      <c r="DL11" s="32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11" t="s">
        <v>872</v>
      </c>
      <c r="EP11" s="11" t="s">
        <v>888</v>
      </c>
    </row>
    <row r="12" spans="1:146" ht="20.25" customHeight="1" thickBot="1">
      <c r="B12" s="229" t="s">
        <v>12</v>
      </c>
      <c r="C12" s="230"/>
      <c r="D12" s="230"/>
      <c r="E12" s="230"/>
      <c r="F12" s="230"/>
      <c r="G12" s="231"/>
      <c r="H12" s="232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4"/>
      <c r="AI12" s="16"/>
      <c r="AJ12" s="16"/>
      <c r="AK12" s="310" t="s">
        <v>26</v>
      </c>
      <c r="AL12" s="311"/>
      <c r="AM12" s="311"/>
      <c r="AN12" s="311"/>
      <c r="AO12" s="311"/>
      <c r="AP12" s="311"/>
      <c r="AQ12" s="311"/>
      <c r="AR12" s="311"/>
      <c r="AS12" s="311"/>
      <c r="AT12" s="312"/>
      <c r="AU12" s="254">
        <f>(AP14+AZ14)+AU13</f>
        <v>0</v>
      </c>
      <c r="AV12" s="255"/>
      <c r="AW12" s="255"/>
      <c r="AX12" s="255"/>
      <c r="AY12" s="255"/>
      <c r="AZ12" s="255"/>
      <c r="BA12" s="255"/>
      <c r="BB12" s="255"/>
      <c r="BC12" s="255"/>
      <c r="BD12" s="256"/>
      <c r="BE12" s="16"/>
      <c r="BF12" s="23" t="s">
        <v>1074</v>
      </c>
      <c r="BG12" s="42"/>
      <c r="BH12" s="43"/>
      <c r="BI12" s="38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28"/>
      <c r="CD12" s="32"/>
      <c r="CE12" s="32"/>
      <c r="CF12" s="32"/>
      <c r="CG12" s="32"/>
      <c r="CH12" s="32"/>
      <c r="CI12" s="32"/>
      <c r="CJ12" s="32"/>
      <c r="CK12" s="32"/>
      <c r="CL12" s="33"/>
      <c r="CM12" s="32"/>
      <c r="CN12" s="32"/>
      <c r="CO12" s="32"/>
      <c r="CP12" s="32"/>
      <c r="CQ12" s="32"/>
      <c r="CR12" s="34"/>
      <c r="CS12" s="34"/>
      <c r="CT12" s="34"/>
      <c r="CU12" s="34"/>
      <c r="CV12" s="34"/>
      <c r="CW12" s="34"/>
      <c r="CX12" s="34"/>
      <c r="CY12" s="27"/>
      <c r="CZ12" s="27"/>
      <c r="DE12" s="14"/>
      <c r="DF12" s="14"/>
      <c r="DG12" s="14"/>
      <c r="DH12" s="14"/>
      <c r="DI12" s="14"/>
      <c r="DJ12" s="14"/>
      <c r="EG12" s="15"/>
      <c r="EH12" s="15"/>
      <c r="EI12" s="15"/>
      <c r="EJ12" s="15"/>
      <c r="EK12" s="15"/>
      <c r="EL12" s="11" t="s">
        <v>873</v>
      </c>
    </row>
    <row r="13" spans="1:146" ht="20.25" customHeight="1" thickBot="1">
      <c r="B13" s="158" t="s">
        <v>893</v>
      </c>
      <c r="C13" s="159"/>
      <c r="D13" s="159"/>
      <c r="E13" s="159"/>
      <c r="F13" s="159"/>
      <c r="G13" s="160"/>
      <c r="H13" s="251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3"/>
      <c r="AI13" s="16"/>
      <c r="AJ13" s="16"/>
      <c r="AK13" s="241" t="s">
        <v>29</v>
      </c>
      <c r="AL13" s="242"/>
      <c r="AM13" s="242"/>
      <c r="AN13" s="242"/>
      <c r="AO13" s="242"/>
      <c r="AP13" s="242"/>
      <c r="AQ13" s="242"/>
      <c r="AR13" s="242"/>
      <c r="AS13" s="242"/>
      <c r="AT13" s="243"/>
      <c r="AU13" s="200">
        <f>SUM(CP20:CT39)</f>
        <v>0</v>
      </c>
      <c r="AV13" s="201"/>
      <c r="AW13" s="201"/>
      <c r="AX13" s="201"/>
      <c r="AY13" s="201"/>
      <c r="AZ13" s="201"/>
      <c r="BA13" s="201"/>
      <c r="BB13" s="201"/>
      <c r="BC13" s="201"/>
      <c r="BD13" s="202"/>
      <c r="BE13" s="16"/>
      <c r="BF13" s="28"/>
      <c r="BG13" s="29"/>
      <c r="BH13" s="28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40"/>
      <c r="CE13" s="40"/>
      <c r="CF13" s="40"/>
      <c r="CG13" s="40"/>
      <c r="CH13" s="40"/>
      <c r="CI13" s="40"/>
      <c r="CJ13" s="40"/>
      <c r="CK13" s="40"/>
      <c r="CL13" s="41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E13" s="14"/>
      <c r="DF13" s="14"/>
      <c r="DG13" s="14"/>
      <c r="DH13" s="14"/>
      <c r="DI13" s="14"/>
      <c r="DJ13" s="14"/>
      <c r="EG13" s="15"/>
      <c r="EH13" s="15"/>
      <c r="EI13" s="15"/>
      <c r="EJ13" s="15"/>
      <c r="EK13" s="15"/>
      <c r="EL13" s="11" t="s">
        <v>874</v>
      </c>
    </row>
    <row r="14" spans="1:146" ht="20.25" customHeight="1" thickBot="1">
      <c r="B14" s="161" t="s">
        <v>894</v>
      </c>
      <c r="C14" s="162"/>
      <c r="D14" s="162"/>
      <c r="E14" s="162"/>
      <c r="F14" s="162"/>
      <c r="G14" s="163"/>
      <c r="H14" s="248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50"/>
      <c r="AI14" s="16"/>
      <c r="AJ14" s="16"/>
      <c r="AK14" s="241" t="s">
        <v>5</v>
      </c>
      <c r="AL14" s="242"/>
      <c r="AM14" s="242"/>
      <c r="AN14" s="242"/>
      <c r="AO14" s="243"/>
      <c r="AP14" s="200">
        <f>SUM(EJ20:EJ39)</f>
        <v>0</v>
      </c>
      <c r="AQ14" s="201"/>
      <c r="AR14" s="201"/>
      <c r="AS14" s="201"/>
      <c r="AT14" s="202"/>
      <c r="AU14" s="257" t="s">
        <v>1089</v>
      </c>
      <c r="AV14" s="258"/>
      <c r="AW14" s="258"/>
      <c r="AX14" s="258"/>
      <c r="AY14" s="258"/>
      <c r="AZ14" s="258"/>
      <c r="BA14" s="258"/>
      <c r="BB14" s="258"/>
      <c r="BC14" s="258"/>
      <c r="BD14" s="259"/>
      <c r="BE14" s="38" t="s">
        <v>1092</v>
      </c>
      <c r="BF14" s="182" t="s">
        <v>1111</v>
      </c>
      <c r="BG14" s="42"/>
      <c r="BH14" s="43"/>
      <c r="BI14" s="38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1"/>
      <c r="CE14" s="11"/>
      <c r="CF14" s="11"/>
      <c r="CG14" s="11"/>
      <c r="CH14" s="11"/>
      <c r="CI14" s="11"/>
      <c r="CJ14" s="11"/>
      <c r="CK14" s="11"/>
      <c r="CL14" s="12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E14" s="14"/>
      <c r="DF14" s="14"/>
      <c r="DG14" s="14"/>
      <c r="DH14" s="14"/>
      <c r="DI14" s="14"/>
      <c r="DJ14" s="14"/>
      <c r="EG14" s="15"/>
      <c r="EH14" s="15"/>
      <c r="EI14" s="15"/>
      <c r="EJ14" s="15"/>
      <c r="EK14" s="15"/>
      <c r="EL14" s="11" t="s">
        <v>875</v>
      </c>
    </row>
    <row r="15" spans="1:146" ht="24" customHeight="1">
      <c r="B15" s="44" t="s">
        <v>1075</v>
      </c>
      <c r="C15" s="16"/>
      <c r="D15" s="16"/>
      <c r="E15" s="16"/>
      <c r="F15" s="16"/>
      <c r="G15" s="16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16"/>
      <c r="AJ15" s="1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2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DE15" s="14"/>
      <c r="DF15" s="14"/>
      <c r="DG15" s="14"/>
      <c r="DH15" s="14"/>
      <c r="DI15" s="14"/>
      <c r="EG15" s="15"/>
      <c r="EH15" s="15"/>
      <c r="EI15" s="15"/>
      <c r="EJ15" s="15"/>
      <c r="EK15" s="15"/>
    </row>
    <row r="16" spans="1:146" s="13" customFormat="1" ht="20.25" customHeight="1" thickBo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5"/>
      <c r="BK16" s="45"/>
      <c r="BL16" s="45"/>
      <c r="BM16" s="109" t="s">
        <v>1076</v>
      </c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45"/>
      <c r="CL16" s="47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9"/>
      <c r="DK16" s="49"/>
      <c r="DL16" s="49"/>
      <c r="DM16" s="49"/>
      <c r="DN16" s="49" t="s">
        <v>149</v>
      </c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</row>
    <row r="17" spans="1:141" ht="20.25" customHeight="1" thickBot="1">
      <c r="B17" s="152" t="s">
        <v>1085</v>
      </c>
      <c r="C17" s="112"/>
      <c r="D17" s="113"/>
      <c r="E17" s="112"/>
      <c r="F17" s="112"/>
      <c r="G17" s="112"/>
      <c r="H17" s="112"/>
      <c r="I17" s="112"/>
      <c r="J17" s="112"/>
      <c r="K17" s="112"/>
      <c r="L17" s="112"/>
      <c r="M17" s="114"/>
      <c r="N17" s="114"/>
      <c r="O17" s="114"/>
      <c r="P17" s="115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7"/>
      <c r="AX17" s="118"/>
      <c r="AY17" s="115"/>
      <c r="AZ17" s="115"/>
      <c r="BA17" s="119"/>
      <c r="BB17" s="119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9"/>
      <c r="CH17" s="119"/>
      <c r="CI17" s="119"/>
      <c r="CJ17" s="119"/>
      <c r="CK17" s="119"/>
      <c r="CL17" s="120"/>
      <c r="CM17" s="119"/>
      <c r="CN17" s="119"/>
      <c r="CO17" s="119"/>
      <c r="CP17" s="119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50"/>
    </row>
    <row r="18" spans="1:141" ht="37.5" customHeight="1" thickBot="1">
      <c r="B18" s="153" t="s">
        <v>1078</v>
      </c>
      <c r="C18" s="121"/>
      <c r="D18" s="210" t="s">
        <v>4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2"/>
      <c r="R18" s="266" t="s">
        <v>95</v>
      </c>
      <c r="S18" s="266"/>
      <c r="T18" s="266"/>
      <c r="U18" s="266"/>
      <c r="V18" s="266"/>
      <c r="W18" s="266"/>
      <c r="X18" s="306" t="s">
        <v>120</v>
      </c>
      <c r="Y18" s="306"/>
      <c r="Z18" s="306"/>
      <c r="AA18" s="306"/>
      <c r="AB18" s="306"/>
      <c r="AC18" s="306"/>
      <c r="AD18" s="306"/>
      <c r="AE18" s="307" t="s">
        <v>121</v>
      </c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210" t="s">
        <v>2</v>
      </c>
      <c r="BF18" s="211"/>
      <c r="BG18" s="211"/>
      <c r="BH18" s="211"/>
      <c r="BI18" s="211"/>
      <c r="BJ18" s="211"/>
      <c r="BK18" s="211"/>
      <c r="BL18" s="212"/>
      <c r="BM18" s="205" t="s">
        <v>23</v>
      </c>
      <c r="BN18" s="206"/>
      <c r="BO18" s="206"/>
      <c r="BP18" s="206"/>
      <c r="BQ18" s="206"/>
      <c r="BR18" s="308" t="s">
        <v>876</v>
      </c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222" t="s">
        <v>881</v>
      </c>
      <c r="CD18" s="222"/>
      <c r="CE18" s="278" t="s">
        <v>882</v>
      </c>
      <c r="CF18" s="279"/>
      <c r="CG18" s="279"/>
      <c r="CH18" s="279"/>
      <c r="CI18" s="279"/>
      <c r="CJ18" s="276"/>
      <c r="CK18" s="277"/>
      <c r="CL18" s="122" t="s">
        <v>883</v>
      </c>
      <c r="CM18" s="123" t="s">
        <v>879</v>
      </c>
      <c r="CN18" s="124" t="s">
        <v>880</v>
      </c>
      <c r="CO18" s="125" t="s">
        <v>1069</v>
      </c>
      <c r="CP18" s="266" t="s">
        <v>959</v>
      </c>
      <c r="CQ18" s="266"/>
      <c r="CR18" s="266"/>
      <c r="CS18" s="266"/>
      <c r="CT18" s="266"/>
      <c r="CU18" s="126"/>
      <c r="CV18" s="211" t="s">
        <v>5</v>
      </c>
      <c r="CW18" s="211"/>
      <c r="CX18" s="211"/>
      <c r="CY18" s="275"/>
      <c r="CZ18" s="127"/>
      <c r="DA18" s="128"/>
      <c r="DB18" s="128"/>
      <c r="DC18" s="128"/>
      <c r="DD18" s="128" t="s">
        <v>101</v>
      </c>
      <c r="DE18" s="128" t="s">
        <v>104</v>
      </c>
      <c r="DF18" s="128" t="s">
        <v>105</v>
      </c>
      <c r="DG18" s="128" t="s">
        <v>114</v>
      </c>
      <c r="DH18" s="128"/>
      <c r="DI18" s="128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30" t="s">
        <v>5</v>
      </c>
      <c r="EK18" s="11" t="s">
        <v>1091</v>
      </c>
    </row>
    <row r="19" spans="1:141" ht="20.25" customHeight="1" thickBot="1">
      <c r="A19" s="38"/>
      <c r="B19" s="154" t="s">
        <v>6</v>
      </c>
      <c r="C19" s="131"/>
      <c r="D19" s="260" t="s">
        <v>1064</v>
      </c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2"/>
      <c r="R19" s="267" t="s">
        <v>1063</v>
      </c>
      <c r="S19" s="268"/>
      <c r="T19" s="268"/>
      <c r="U19" s="268"/>
      <c r="V19" s="268"/>
      <c r="W19" s="269"/>
      <c r="X19" s="132" t="s">
        <v>1065</v>
      </c>
      <c r="Y19" s="133"/>
      <c r="Z19" s="133"/>
      <c r="AA19" s="133"/>
      <c r="AB19" s="133"/>
      <c r="AC19" s="133"/>
      <c r="AD19" s="134"/>
      <c r="AE19" s="135" t="s">
        <v>1066</v>
      </c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7"/>
      <c r="BE19" s="138" t="s">
        <v>1067</v>
      </c>
      <c r="BF19" s="138"/>
      <c r="BG19" s="139"/>
      <c r="BH19" s="138"/>
      <c r="BI19" s="138"/>
      <c r="BJ19" s="138"/>
      <c r="BK19" s="140"/>
      <c r="BL19" s="141"/>
      <c r="BM19" s="142" t="s">
        <v>1084</v>
      </c>
      <c r="BN19" s="136"/>
      <c r="BO19" s="136"/>
      <c r="BP19" s="136"/>
      <c r="BQ19" s="137"/>
      <c r="BR19" s="143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207" t="s">
        <v>891</v>
      </c>
      <c r="CD19" s="208"/>
      <c r="CE19" s="208"/>
      <c r="CF19" s="208"/>
      <c r="CG19" s="208"/>
      <c r="CH19" s="208"/>
      <c r="CI19" s="208"/>
      <c r="CJ19" s="208"/>
      <c r="CK19" s="208"/>
      <c r="CL19" s="208"/>
      <c r="CM19" s="209"/>
      <c r="CN19" s="145"/>
      <c r="CO19" s="145"/>
      <c r="CP19" s="313" t="s">
        <v>892</v>
      </c>
      <c r="CQ19" s="313"/>
      <c r="CR19" s="313"/>
      <c r="CS19" s="313"/>
      <c r="CT19" s="313"/>
      <c r="CU19" s="146"/>
      <c r="CV19" s="314">
        <v>0</v>
      </c>
      <c r="CW19" s="315"/>
      <c r="CX19" s="315"/>
      <c r="CY19" s="316"/>
      <c r="CZ19" s="147"/>
      <c r="DA19" s="148"/>
      <c r="DB19" s="148"/>
      <c r="DC19" s="149">
        <f>COUNT(DD19:DD39)</f>
        <v>0</v>
      </c>
      <c r="DD19" s="148" t="e">
        <f>MATCH("*"&amp;$DD$18&amp;"*",X20,0)</f>
        <v>#N/A</v>
      </c>
      <c r="DE19" s="148" t="str">
        <f>INDEX('data '!B:B,MATCH("*"&amp;注文シート!BM20&amp;"*",'data '!C:C,0))</f>
        <v>code（Ｎｏ【-】）</v>
      </c>
      <c r="DF19" s="148" t="str">
        <f>VLOOKUP($DE19,'data '!B:C,2,0)</f>
        <v>item_name</v>
      </c>
      <c r="DG19" s="148" t="str">
        <f>VLOOKUP($DE19,'data '!B:E,4,0)</f>
        <v>風呂敷検索ワード</v>
      </c>
      <c r="DH19" s="148"/>
      <c r="DI19" s="148"/>
      <c r="DJ19" s="150"/>
      <c r="DK19" s="150"/>
      <c r="DL19" s="150"/>
      <c r="DM19" s="150"/>
      <c r="DN19" s="150" t="e">
        <f>IF(#REF!=#REF!,30,IF(#REF!=#REF!,30,IF(#REF!=#REF!,30,IF(#REF!=#REF!,30,IF(#REF!=#REF!,30,IF(#REF!=$DN$16,30,IF(#REF!=$DN$17,30,0)))))))</f>
        <v>#REF!</v>
      </c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1" t="s">
        <v>892</v>
      </c>
      <c r="EK19" s="15"/>
    </row>
    <row r="20" spans="1:141" ht="20.25" customHeight="1">
      <c r="B20" s="226">
        <v>1</v>
      </c>
      <c r="C20" s="227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70"/>
      <c r="S20" s="271"/>
      <c r="T20" s="271"/>
      <c r="U20" s="271"/>
      <c r="V20" s="271"/>
      <c r="W20" s="272"/>
      <c r="X20" s="263"/>
      <c r="Y20" s="264"/>
      <c r="Z20" s="264"/>
      <c r="AA20" s="264"/>
      <c r="AB20" s="264"/>
      <c r="AC20" s="264"/>
      <c r="AD20" s="51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219"/>
      <c r="BF20" s="220"/>
      <c r="BG20" s="220"/>
      <c r="BH20" s="220"/>
      <c r="BI20" s="220"/>
      <c r="BJ20" s="220"/>
      <c r="BK20" s="220"/>
      <c r="BL20" s="221"/>
      <c r="BM20" s="218"/>
      <c r="BN20" s="216"/>
      <c r="BO20" s="216"/>
      <c r="BP20" s="216"/>
      <c r="BQ20" s="217"/>
      <c r="BR20" s="218" t="str">
        <f>IF(BM20="","",VLOOKUP(BM20,リスト!$B$2:$D$100,2,FALSE))</f>
        <v/>
      </c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4"/>
      <c r="CD20" s="214"/>
      <c r="CE20" s="213"/>
      <c r="CF20" s="213"/>
      <c r="CG20" s="213"/>
      <c r="CH20" s="213"/>
      <c r="CI20" s="213"/>
      <c r="CJ20" s="203"/>
      <c r="CK20" s="204"/>
      <c r="CL20" s="52"/>
      <c r="CM20" s="53"/>
      <c r="CN20" s="53"/>
      <c r="CO20" s="53"/>
      <c r="CP20" s="273" t="str">
        <f>IF(BM20="","",VLOOKUP(BM20,リスト!$B$2:$D$100,3,FALSE))</f>
        <v/>
      </c>
      <c r="CQ20" s="273"/>
      <c r="CR20" s="273"/>
      <c r="CS20" s="273"/>
      <c r="CT20" s="273"/>
      <c r="CU20" s="54"/>
      <c r="CV20" s="274" t="e">
        <f>IF(5400&lt;=#REF!,0,VLOOKUP($DE19,'data '!B:J,8,0))</f>
        <v>#REF!</v>
      </c>
      <c r="CW20" s="274"/>
      <c r="CX20" s="274"/>
      <c r="CY20" s="274"/>
      <c r="CZ20" s="55"/>
      <c r="DA20" s="56"/>
      <c r="DB20" s="56"/>
      <c r="DC20" s="57"/>
      <c r="DD20" s="56" t="e">
        <f>MATCH("*"&amp;$DD$18&amp;"*",X21,0)</f>
        <v>#N/A</v>
      </c>
      <c r="DE20" s="56" t="str">
        <f>INDEX('data '!B:B,MATCH("*"&amp;注文シート!BM21&amp;"*",'data '!C:C,0))</f>
        <v>code（Ｎｏ【-】）</v>
      </c>
      <c r="DF20" s="56" t="str">
        <f>VLOOKUP($DE20,'data '!B:C,2,0)</f>
        <v>item_name</v>
      </c>
      <c r="DG20" s="56" t="str">
        <f>VLOOKUP($DE20,'data '!B:E,4,0)</f>
        <v>風呂敷検索ワード</v>
      </c>
      <c r="DH20" s="56"/>
      <c r="DI20" s="56"/>
      <c r="DJ20" s="58"/>
      <c r="DK20" s="58"/>
      <c r="DL20" s="59"/>
      <c r="DM20" s="58"/>
      <c r="DN20" s="58" t="e">
        <f>IF(#REF!=#REF!,30,IF(#REF!=#REF!,30,IF(#REF!=#REF!,30,IF(#REF!=#REF!,30,IF(#REF!=#REF!,30,IF(#REF!=$DN$16,30,IF(#REF!=$DN$17,30,0)))))))</f>
        <v>#REF!</v>
      </c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181" t="str">
        <f>IF(CP20="","",IF(EK20=1,"0",IF(CP20&gt;=6480,300,VLOOKUP(X20,送料設定!$B$2:$C$48,2,0))))</f>
        <v/>
      </c>
      <c r="EK20" s="180" t="e">
        <f>VLOOKUP(BM20,リスト!$B$4:$E$74,4,FALSE)</f>
        <v>#N/A</v>
      </c>
    </row>
    <row r="21" spans="1:141" ht="20.25" customHeight="1">
      <c r="B21" s="224">
        <v>2</v>
      </c>
      <c r="C21" s="225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44"/>
      <c r="S21" s="245"/>
      <c r="T21" s="245"/>
      <c r="U21" s="245"/>
      <c r="V21" s="245"/>
      <c r="W21" s="246"/>
      <c r="X21" s="263"/>
      <c r="Y21" s="264"/>
      <c r="Z21" s="264"/>
      <c r="AA21" s="264"/>
      <c r="AB21" s="264"/>
      <c r="AC21" s="264"/>
      <c r="AD21" s="51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219"/>
      <c r="BF21" s="220"/>
      <c r="BG21" s="220"/>
      <c r="BH21" s="220"/>
      <c r="BI21" s="220"/>
      <c r="BJ21" s="220"/>
      <c r="BK21" s="220"/>
      <c r="BL21" s="221"/>
      <c r="BM21" s="215"/>
      <c r="BN21" s="216"/>
      <c r="BO21" s="216"/>
      <c r="BP21" s="216"/>
      <c r="BQ21" s="217"/>
      <c r="BR21" s="218" t="str">
        <f>IF(BM21="","",VLOOKUP(BM21,リスト!$B$2:$D$100,2,FALSE))</f>
        <v/>
      </c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4"/>
      <c r="CD21" s="214"/>
      <c r="CE21" s="213"/>
      <c r="CF21" s="213"/>
      <c r="CG21" s="213"/>
      <c r="CH21" s="213"/>
      <c r="CI21" s="213"/>
      <c r="CJ21" s="203"/>
      <c r="CK21" s="204"/>
      <c r="CL21" s="52"/>
      <c r="CM21" s="53"/>
      <c r="CN21" s="53"/>
      <c r="CO21" s="53"/>
      <c r="CP21" s="273" t="str">
        <f>IF(BM21="","",VLOOKUP(BM21,リスト!$B$2:$D$100,3,FALSE))</f>
        <v/>
      </c>
      <c r="CQ21" s="273"/>
      <c r="CR21" s="273"/>
      <c r="CS21" s="273"/>
      <c r="CT21" s="273"/>
      <c r="CU21" s="54"/>
      <c r="CV21" s="274"/>
      <c r="CW21" s="274"/>
      <c r="CX21" s="274"/>
      <c r="CY21" s="274"/>
      <c r="CZ21" s="55"/>
      <c r="DA21" s="56"/>
      <c r="DB21" s="56"/>
      <c r="DC21" s="57"/>
      <c r="DD21" s="56"/>
      <c r="DE21" s="56"/>
      <c r="DF21" s="56"/>
      <c r="DG21" s="56"/>
      <c r="DH21" s="56"/>
      <c r="DI21" s="56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181" t="str">
        <f>IF(CP21="","",IF(EK21=1,"0",IF(CP21&gt;=6480,300,VLOOKUP(X21,送料設定!$B$2:$C$48,2,0))))</f>
        <v/>
      </c>
      <c r="EK21" s="180" t="e">
        <f>VLOOKUP(BM21,リスト!$B$4:$E$74,4,FALSE)</f>
        <v>#N/A</v>
      </c>
    </row>
    <row r="22" spans="1:141" ht="20.25" customHeight="1">
      <c r="B22" s="224">
        <v>3</v>
      </c>
      <c r="C22" s="225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65"/>
      <c r="S22" s="265"/>
      <c r="T22" s="265"/>
      <c r="U22" s="265"/>
      <c r="V22" s="265"/>
      <c r="W22" s="265"/>
      <c r="X22" s="263"/>
      <c r="Y22" s="264"/>
      <c r="Z22" s="264"/>
      <c r="AA22" s="264"/>
      <c r="AB22" s="264"/>
      <c r="AC22" s="264"/>
      <c r="AD22" s="51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219"/>
      <c r="BF22" s="220"/>
      <c r="BG22" s="220"/>
      <c r="BH22" s="220"/>
      <c r="BI22" s="220"/>
      <c r="BJ22" s="220"/>
      <c r="BK22" s="220"/>
      <c r="BL22" s="221"/>
      <c r="BM22" s="215"/>
      <c r="BN22" s="216"/>
      <c r="BO22" s="216"/>
      <c r="BP22" s="216"/>
      <c r="BQ22" s="217"/>
      <c r="BR22" s="218" t="str">
        <f>IF(BM22="","",VLOOKUP(BM22,リスト!$B$2:$D$100,2,FALSE))</f>
        <v/>
      </c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4"/>
      <c r="CD22" s="214"/>
      <c r="CE22" s="213"/>
      <c r="CF22" s="213"/>
      <c r="CG22" s="213"/>
      <c r="CH22" s="213"/>
      <c r="CI22" s="213"/>
      <c r="CJ22" s="203"/>
      <c r="CK22" s="204"/>
      <c r="CL22" s="52"/>
      <c r="CM22" s="53"/>
      <c r="CN22" s="53"/>
      <c r="CO22" s="53"/>
      <c r="CP22" s="273" t="str">
        <f>IF(BM22="","",VLOOKUP(BM22,リスト!$B$2:$D$100,3,FALSE))</f>
        <v/>
      </c>
      <c r="CQ22" s="273"/>
      <c r="CR22" s="273"/>
      <c r="CS22" s="273"/>
      <c r="CT22" s="273"/>
      <c r="CU22" s="54"/>
      <c r="CV22" s="274" t="e">
        <f>IF(5400&lt;=#REF!,0,VLOOKUP($DE21,'data '!B:J,8,0))</f>
        <v>#REF!</v>
      </c>
      <c r="CW22" s="274"/>
      <c r="CX22" s="274"/>
      <c r="CY22" s="274"/>
      <c r="CZ22" s="55"/>
      <c r="DA22" s="56"/>
      <c r="DB22" s="56"/>
      <c r="DC22" s="57"/>
      <c r="DD22" s="56" t="e">
        <f t="shared" ref="DD22:DD38" si="0">MATCH("*"&amp;$DD$18&amp;"*",X23,0)</f>
        <v>#N/A</v>
      </c>
      <c r="DE22" s="56" t="str">
        <f>INDEX('data '!B:B,MATCH("*"&amp;注文シート!BM23&amp;"*",'data '!C:C,0))</f>
        <v>code（Ｎｏ【-】）</v>
      </c>
      <c r="DF22" s="56" t="str">
        <f>VLOOKUP($DE22,'data '!B:C,2,0)</f>
        <v>item_name</v>
      </c>
      <c r="DG22" s="56" t="str">
        <f>VLOOKUP($DE22,'data '!B:E,4,0)</f>
        <v>風呂敷検索ワード</v>
      </c>
      <c r="DH22" s="56"/>
      <c r="DI22" s="56"/>
      <c r="DJ22" s="58"/>
      <c r="DK22" s="58"/>
      <c r="DL22" s="58"/>
      <c r="DM22" s="58"/>
      <c r="DN22" s="58" t="e">
        <f>IF(#REF!=#REF!,30,IF(#REF!=#REF!,30,IF(#REF!=#REF!,30,IF(#REF!=#REF!,30,IF(#REF!=#REF!,30,IF(#REF!=$DN$16,30,IF(#REF!=$DN$17,30,0)))))))</f>
        <v>#REF!</v>
      </c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181" t="str">
        <f>IF(CP22="","",IF(EK22=1,"0",IF(CP22&gt;=6480,300,VLOOKUP(X22,送料設定!$B$2:$C$48,2,0))))</f>
        <v/>
      </c>
      <c r="EK22" s="180" t="e">
        <f>VLOOKUP(BM22,リスト!$B$4:$E$74,4,FALSE)</f>
        <v>#N/A</v>
      </c>
    </row>
    <row r="23" spans="1:141" ht="20.25" customHeight="1">
      <c r="B23" s="224">
        <v>4</v>
      </c>
      <c r="C23" s="225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3"/>
      <c r="S23" s="223"/>
      <c r="T23" s="223"/>
      <c r="U23" s="223"/>
      <c r="V23" s="223"/>
      <c r="W23" s="223"/>
      <c r="X23" s="263"/>
      <c r="Y23" s="264"/>
      <c r="Z23" s="264"/>
      <c r="AA23" s="264"/>
      <c r="AB23" s="264"/>
      <c r="AC23" s="264"/>
      <c r="AD23" s="60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219"/>
      <c r="BF23" s="220"/>
      <c r="BG23" s="220"/>
      <c r="BH23" s="220"/>
      <c r="BI23" s="220"/>
      <c r="BJ23" s="220"/>
      <c r="BK23" s="220"/>
      <c r="BL23" s="221"/>
      <c r="BM23" s="215"/>
      <c r="BN23" s="216"/>
      <c r="BO23" s="216"/>
      <c r="BP23" s="216"/>
      <c r="BQ23" s="217"/>
      <c r="BR23" s="218" t="str">
        <f>IF(BM23="","",VLOOKUP(BM23,リスト!$B$2:$D$100,2,FALSE))</f>
        <v/>
      </c>
      <c r="BS23" s="218"/>
      <c r="BT23" s="218"/>
      <c r="BU23" s="218"/>
      <c r="BV23" s="218"/>
      <c r="BW23" s="218"/>
      <c r="BX23" s="218"/>
      <c r="BY23" s="218"/>
      <c r="BZ23" s="218"/>
      <c r="CA23" s="218"/>
      <c r="CB23" s="218"/>
      <c r="CC23" s="214"/>
      <c r="CD23" s="214"/>
      <c r="CE23" s="213"/>
      <c r="CF23" s="213"/>
      <c r="CG23" s="213"/>
      <c r="CH23" s="213"/>
      <c r="CI23" s="213"/>
      <c r="CJ23" s="203"/>
      <c r="CK23" s="204"/>
      <c r="CL23" s="52"/>
      <c r="CM23" s="53"/>
      <c r="CN23" s="53"/>
      <c r="CO23" s="53"/>
      <c r="CP23" s="273" t="str">
        <f>IF(BM23="","",VLOOKUP(BM23,リスト!$B$2:$D$100,3,FALSE))</f>
        <v/>
      </c>
      <c r="CQ23" s="273"/>
      <c r="CR23" s="273"/>
      <c r="CS23" s="273"/>
      <c r="CT23" s="273"/>
      <c r="CU23" s="54"/>
      <c r="CV23" s="274" t="e">
        <f>IF(5400&lt;=#REF!,0,VLOOKUP($DE22,'data '!B:J,8,0))</f>
        <v>#REF!</v>
      </c>
      <c r="CW23" s="274"/>
      <c r="CX23" s="274"/>
      <c r="CY23" s="274"/>
      <c r="CZ23" s="55"/>
      <c r="DA23" s="56"/>
      <c r="DB23" s="56"/>
      <c r="DC23" s="57"/>
      <c r="DD23" s="56" t="e">
        <f t="shared" si="0"/>
        <v>#N/A</v>
      </c>
      <c r="DE23" s="56" t="str">
        <f>INDEX('data '!B:B,MATCH("*"&amp;注文シート!BM24&amp;"*",'data '!C:C,0))</f>
        <v>code（Ｎｏ【-】）</v>
      </c>
      <c r="DF23" s="56" t="str">
        <f>VLOOKUP($DE23,'data '!B:C,2,0)</f>
        <v>item_name</v>
      </c>
      <c r="DG23" s="56" t="str">
        <f>VLOOKUP($DE23,'data '!B:E,4,0)</f>
        <v>風呂敷検索ワード</v>
      </c>
      <c r="DH23" s="56"/>
      <c r="DI23" s="56"/>
      <c r="DJ23" s="58"/>
      <c r="DK23" s="58"/>
      <c r="DL23" s="58"/>
      <c r="DM23" s="58"/>
      <c r="DN23" s="58" t="e">
        <f>IF(#REF!=#REF!,30,IF(#REF!=#REF!,30,IF(#REF!=#REF!,30,IF(#REF!=#REF!,30,IF(#REF!=#REF!,30,IF(#REF!=$DN$16,30,IF(#REF!=$DN$17,30,0)))))))</f>
        <v>#REF!</v>
      </c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181" t="str">
        <f>IF(CP23="","",IF(EK23=1,"0",IF(CP23&gt;=6480,300,VLOOKUP(X23,送料設定!$B$2:$C$48,2,0))))</f>
        <v/>
      </c>
      <c r="EK23" s="180" t="e">
        <f>VLOOKUP(BM23,リスト!$B$4:$E$74,4,FALSE)</f>
        <v>#N/A</v>
      </c>
    </row>
    <row r="24" spans="1:141" ht="20.25" customHeight="1">
      <c r="B24" s="224">
        <v>5</v>
      </c>
      <c r="C24" s="225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3"/>
      <c r="S24" s="223"/>
      <c r="T24" s="223"/>
      <c r="U24" s="223"/>
      <c r="V24" s="223"/>
      <c r="W24" s="223"/>
      <c r="X24" s="263"/>
      <c r="Y24" s="264"/>
      <c r="Z24" s="264"/>
      <c r="AA24" s="264"/>
      <c r="AB24" s="264"/>
      <c r="AC24" s="264"/>
      <c r="AD24" s="60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219"/>
      <c r="BF24" s="220"/>
      <c r="BG24" s="220"/>
      <c r="BH24" s="220"/>
      <c r="BI24" s="220"/>
      <c r="BJ24" s="220"/>
      <c r="BK24" s="220"/>
      <c r="BL24" s="221"/>
      <c r="BM24" s="215"/>
      <c r="BN24" s="216"/>
      <c r="BO24" s="216"/>
      <c r="BP24" s="216"/>
      <c r="BQ24" s="217"/>
      <c r="BR24" s="218" t="str">
        <f>IF(BM24="","",VLOOKUP(BM24,リスト!$B$2:$D$100,2,FALSE))</f>
        <v/>
      </c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4"/>
      <c r="CD24" s="214"/>
      <c r="CE24" s="213"/>
      <c r="CF24" s="213"/>
      <c r="CG24" s="213"/>
      <c r="CH24" s="213"/>
      <c r="CI24" s="213"/>
      <c r="CJ24" s="203"/>
      <c r="CK24" s="204"/>
      <c r="CL24" s="52"/>
      <c r="CM24" s="53"/>
      <c r="CN24" s="53"/>
      <c r="CO24" s="53"/>
      <c r="CP24" s="273" t="str">
        <f>IF(BM24="","",VLOOKUP(BM24,リスト!$B$2:$D$100,3,FALSE))</f>
        <v/>
      </c>
      <c r="CQ24" s="273"/>
      <c r="CR24" s="273"/>
      <c r="CS24" s="273"/>
      <c r="CT24" s="273"/>
      <c r="CU24" s="54"/>
      <c r="CV24" s="274" t="e">
        <f>IF(5400&lt;=#REF!,0,VLOOKUP($DE23,'data '!B:J,8,0))</f>
        <v>#REF!</v>
      </c>
      <c r="CW24" s="274"/>
      <c r="CX24" s="274"/>
      <c r="CY24" s="274"/>
      <c r="CZ24" s="55"/>
      <c r="DA24" s="56"/>
      <c r="DB24" s="56"/>
      <c r="DC24" s="57"/>
      <c r="DD24" s="56" t="e">
        <f t="shared" si="0"/>
        <v>#N/A</v>
      </c>
      <c r="DE24" s="56" t="str">
        <f>INDEX('data '!B:B,MATCH("*"&amp;注文シート!BM25&amp;"*",'data '!C:C,0))</f>
        <v>code（Ｎｏ【-】）</v>
      </c>
      <c r="DF24" s="56" t="str">
        <f>VLOOKUP($DE24,'data '!B:C,2,0)</f>
        <v>item_name</v>
      </c>
      <c r="DG24" s="56" t="str">
        <f>VLOOKUP($DE24,'data '!B:E,4,0)</f>
        <v>風呂敷検索ワード</v>
      </c>
      <c r="DH24" s="56"/>
      <c r="DI24" s="56"/>
      <c r="DJ24" s="58"/>
      <c r="DK24" s="58"/>
      <c r="DL24" s="58"/>
      <c r="DM24" s="58"/>
      <c r="DN24" s="58" t="e">
        <f>IF(#REF!=#REF!,30,IF(#REF!=#REF!,30,IF(#REF!=#REF!,30,IF(#REF!=#REF!,30,IF(#REF!=#REF!,30,IF(#REF!=$DN$16,30,IF(#REF!=$DN$17,30,0)))))))</f>
        <v>#REF!</v>
      </c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181" t="str">
        <f>IF(CP24="","",IF(EK24=1,"0",IF(CP24&gt;=6480,300,VLOOKUP(X24,送料設定!$B$2:$C$48,2,0))))</f>
        <v/>
      </c>
      <c r="EK24" s="180" t="e">
        <f>VLOOKUP(BM24,リスト!$B$4:$E$74,4,FALSE)</f>
        <v>#N/A</v>
      </c>
    </row>
    <row r="25" spans="1:141" ht="20.25" customHeight="1">
      <c r="B25" s="224">
        <v>6</v>
      </c>
      <c r="C25" s="225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223"/>
      <c r="S25" s="223"/>
      <c r="T25" s="223"/>
      <c r="U25" s="223"/>
      <c r="V25" s="223"/>
      <c r="W25" s="223"/>
      <c r="X25" s="263"/>
      <c r="Y25" s="264"/>
      <c r="Z25" s="264"/>
      <c r="AA25" s="264"/>
      <c r="AB25" s="264"/>
      <c r="AC25" s="264"/>
      <c r="AD25" s="60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219"/>
      <c r="BF25" s="220"/>
      <c r="BG25" s="220"/>
      <c r="BH25" s="220"/>
      <c r="BI25" s="220"/>
      <c r="BJ25" s="220"/>
      <c r="BK25" s="220"/>
      <c r="BL25" s="221"/>
      <c r="BM25" s="215"/>
      <c r="BN25" s="216"/>
      <c r="BO25" s="216"/>
      <c r="BP25" s="216"/>
      <c r="BQ25" s="217"/>
      <c r="BR25" s="218" t="str">
        <f>IF(BM25="","",VLOOKUP(BM25,リスト!$B$2:$D$100,2,FALSE))</f>
        <v/>
      </c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4"/>
      <c r="CD25" s="214"/>
      <c r="CE25" s="213"/>
      <c r="CF25" s="213"/>
      <c r="CG25" s="213"/>
      <c r="CH25" s="213"/>
      <c r="CI25" s="213"/>
      <c r="CJ25" s="203"/>
      <c r="CK25" s="204"/>
      <c r="CL25" s="52"/>
      <c r="CM25" s="53"/>
      <c r="CN25" s="53"/>
      <c r="CO25" s="53"/>
      <c r="CP25" s="273" t="str">
        <f>IF(BM25="","",VLOOKUP(BM25,リスト!$B$2:$D$100,3,FALSE))</f>
        <v/>
      </c>
      <c r="CQ25" s="273"/>
      <c r="CR25" s="273"/>
      <c r="CS25" s="273"/>
      <c r="CT25" s="273"/>
      <c r="CU25" s="54"/>
      <c r="CV25" s="274" t="e">
        <f>IF(5400&lt;=#REF!,0,VLOOKUP($DE24,'data '!B:J,8,0))</f>
        <v>#REF!</v>
      </c>
      <c r="CW25" s="274"/>
      <c r="CX25" s="274"/>
      <c r="CY25" s="274"/>
      <c r="CZ25" s="55"/>
      <c r="DA25" s="56"/>
      <c r="DB25" s="56"/>
      <c r="DC25" s="57"/>
      <c r="DD25" s="56" t="e">
        <f t="shared" si="0"/>
        <v>#N/A</v>
      </c>
      <c r="DE25" s="56" t="str">
        <f>INDEX('data '!B:B,MATCH("*"&amp;注文シート!BM26&amp;"*",'data '!C:C,0))</f>
        <v>code（Ｎｏ【-】）</v>
      </c>
      <c r="DF25" s="56" t="str">
        <f>VLOOKUP($DE25,'data '!B:C,2,0)</f>
        <v>item_name</v>
      </c>
      <c r="DG25" s="56" t="str">
        <f>VLOOKUP($DE25,'data '!B:E,4,0)</f>
        <v>風呂敷検索ワード</v>
      </c>
      <c r="DH25" s="56"/>
      <c r="DI25" s="56"/>
      <c r="DJ25" s="58"/>
      <c r="DK25" s="58"/>
      <c r="DL25" s="58"/>
      <c r="DM25" s="58"/>
      <c r="DN25" s="58" t="e">
        <f>IF(#REF!=#REF!,30,IF(#REF!=#REF!,30,IF(#REF!=#REF!,30,IF(#REF!=#REF!,30,IF(#REF!=#REF!,30,IF(#REF!=$DN$16,30,IF(#REF!=$DN$17,30,0)))))))</f>
        <v>#REF!</v>
      </c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181" t="str">
        <f>IF(CP25="","",IF(EK25=1,"0",IF(CP25&gt;=6480,300,VLOOKUP(X25,送料設定!$B$2:$C$48,2,0))))</f>
        <v/>
      </c>
      <c r="EK25" s="180" t="e">
        <f>VLOOKUP(BM25,リスト!$B$4:$E$74,4,FALSE)</f>
        <v>#N/A</v>
      </c>
    </row>
    <row r="26" spans="1:141" ht="20.25" customHeight="1">
      <c r="B26" s="224">
        <v>7</v>
      </c>
      <c r="C26" s="225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223"/>
      <c r="S26" s="223"/>
      <c r="T26" s="223"/>
      <c r="U26" s="223"/>
      <c r="V26" s="223"/>
      <c r="W26" s="223"/>
      <c r="X26" s="263"/>
      <c r="Y26" s="264"/>
      <c r="Z26" s="264"/>
      <c r="AA26" s="264"/>
      <c r="AB26" s="264"/>
      <c r="AC26" s="264"/>
      <c r="AD26" s="60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219"/>
      <c r="BF26" s="220"/>
      <c r="BG26" s="220"/>
      <c r="BH26" s="220"/>
      <c r="BI26" s="220"/>
      <c r="BJ26" s="220"/>
      <c r="BK26" s="220"/>
      <c r="BL26" s="221"/>
      <c r="BM26" s="215"/>
      <c r="BN26" s="216"/>
      <c r="BO26" s="216"/>
      <c r="BP26" s="216"/>
      <c r="BQ26" s="217"/>
      <c r="BR26" s="218" t="str">
        <f>IF(BM26="","",VLOOKUP(BM26,リスト!$B$2:$D$100,2,FALSE))</f>
        <v/>
      </c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4"/>
      <c r="CD26" s="214"/>
      <c r="CE26" s="213"/>
      <c r="CF26" s="213"/>
      <c r="CG26" s="213"/>
      <c r="CH26" s="213"/>
      <c r="CI26" s="213"/>
      <c r="CJ26" s="203"/>
      <c r="CK26" s="204"/>
      <c r="CL26" s="52"/>
      <c r="CM26" s="53"/>
      <c r="CN26" s="53"/>
      <c r="CO26" s="53"/>
      <c r="CP26" s="273" t="str">
        <f>IF(BM26="","",VLOOKUP(BM26,リスト!$B$2:$D$100,3,FALSE))</f>
        <v/>
      </c>
      <c r="CQ26" s="273"/>
      <c r="CR26" s="273"/>
      <c r="CS26" s="273"/>
      <c r="CT26" s="273"/>
      <c r="CU26" s="54"/>
      <c r="CV26" s="274" t="e">
        <f>IF(5400&lt;=#REF!,0,VLOOKUP($DE25,'data '!B:J,8,0))</f>
        <v>#REF!</v>
      </c>
      <c r="CW26" s="274"/>
      <c r="CX26" s="274"/>
      <c r="CY26" s="274"/>
      <c r="CZ26" s="55"/>
      <c r="DA26" s="56"/>
      <c r="DB26" s="56"/>
      <c r="DC26" s="57"/>
      <c r="DD26" s="56" t="e">
        <f t="shared" si="0"/>
        <v>#N/A</v>
      </c>
      <c r="DE26" s="56" t="str">
        <f>INDEX('data '!B:B,MATCH("*"&amp;注文シート!BM27&amp;"*",'data '!C:C,0))</f>
        <v>code（Ｎｏ【-】）</v>
      </c>
      <c r="DF26" s="56" t="str">
        <f>VLOOKUP($DE26,'data '!B:C,2,0)</f>
        <v>item_name</v>
      </c>
      <c r="DG26" s="56" t="str">
        <f>VLOOKUP($DE26,'data '!B:E,4,0)</f>
        <v>風呂敷検索ワード</v>
      </c>
      <c r="DH26" s="56"/>
      <c r="DI26" s="56"/>
      <c r="DJ26" s="58"/>
      <c r="DK26" s="58"/>
      <c r="DL26" s="58"/>
      <c r="DM26" s="58"/>
      <c r="DN26" s="58" t="e">
        <f>IF(#REF!=#REF!,30,IF(#REF!=#REF!,30,IF(#REF!=#REF!,30,IF(#REF!=#REF!,30,IF(#REF!=#REF!,30,IF(#REF!=$DN$16,30,IF(#REF!=$DN$17,30,0)))))))</f>
        <v>#REF!</v>
      </c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181" t="str">
        <f>IF(CP26="","",IF(EK26=1,"0",IF(CP26&gt;=6480,300,VLOOKUP(X26,送料設定!$B$2:$C$48,2,0))))</f>
        <v/>
      </c>
      <c r="EK26" s="180" t="e">
        <f>VLOOKUP(BM26,リスト!$B$4:$E$74,4,FALSE)</f>
        <v>#N/A</v>
      </c>
    </row>
    <row r="27" spans="1:141" ht="20.25" customHeight="1">
      <c r="B27" s="224">
        <v>8</v>
      </c>
      <c r="C27" s="225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223"/>
      <c r="S27" s="223"/>
      <c r="T27" s="223"/>
      <c r="U27" s="223"/>
      <c r="V27" s="223"/>
      <c r="W27" s="223"/>
      <c r="X27" s="263"/>
      <c r="Y27" s="264"/>
      <c r="Z27" s="264"/>
      <c r="AA27" s="264"/>
      <c r="AB27" s="264"/>
      <c r="AC27" s="264"/>
      <c r="AD27" s="60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219"/>
      <c r="BF27" s="220"/>
      <c r="BG27" s="220"/>
      <c r="BH27" s="220"/>
      <c r="BI27" s="220"/>
      <c r="BJ27" s="220"/>
      <c r="BK27" s="220"/>
      <c r="BL27" s="221"/>
      <c r="BM27" s="215"/>
      <c r="BN27" s="216"/>
      <c r="BO27" s="216"/>
      <c r="BP27" s="216"/>
      <c r="BQ27" s="217"/>
      <c r="BR27" s="218" t="str">
        <f>IF(BM27="","",VLOOKUP(BM27,リスト!$B$2:$D$100,2,FALSE))</f>
        <v/>
      </c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4"/>
      <c r="CD27" s="214"/>
      <c r="CE27" s="213"/>
      <c r="CF27" s="213"/>
      <c r="CG27" s="213"/>
      <c r="CH27" s="213"/>
      <c r="CI27" s="213"/>
      <c r="CJ27" s="203"/>
      <c r="CK27" s="204"/>
      <c r="CL27" s="52"/>
      <c r="CM27" s="53"/>
      <c r="CN27" s="53"/>
      <c r="CO27" s="53"/>
      <c r="CP27" s="273" t="str">
        <f>IF(BM27="","",VLOOKUP(BM27,リスト!$B$2:$D$100,3,FALSE))</f>
        <v/>
      </c>
      <c r="CQ27" s="273"/>
      <c r="CR27" s="273"/>
      <c r="CS27" s="273"/>
      <c r="CT27" s="273"/>
      <c r="CU27" s="54"/>
      <c r="CV27" s="274" t="e">
        <f>IF(5400&lt;=#REF!,0,VLOOKUP($DE26,'data '!B:J,8,0))</f>
        <v>#REF!</v>
      </c>
      <c r="CW27" s="274"/>
      <c r="CX27" s="274"/>
      <c r="CY27" s="274"/>
      <c r="CZ27" s="55"/>
      <c r="DA27" s="56"/>
      <c r="DB27" s="56"/>
      <c r="DC27" s="57"/>
      <c r="DD27" s="56" t="e">
        <f t="shared" si="0"/>
        <v>#N/A</v>
      </c>
      <c r="DE27" s="56" t="str">
        <f>INDEX('data '!B:B,MATCH("*"&amp;注文シート!BM28&amp;"*",'data '!C:C,0))</f>
        <v>code（Ｎｏ【-】）</v>
      </c>
      <c r="DF27" s="56" t="str">
        <f>VLOOKUP($DE27,'data '!B:C,2,0)</f>
        <v>item_name</v>
      </c>
      <c r="DG27" s="56" t="str">
        <f>VLOOKUP($DE27,'data '!B:E,4,0)</f>
        <v>風呂敷検索ワード</v>
      </c>
      <c r="DH27" s="56"/>
      <c r="DI27" s="56"/>
      <c r="DJ27" s="58"/>
      <c r="DK27" s="58"/>
      <c r="DL27" s="58"/>
      <c r="DM27" s="58"/>
      <c r="DN27" s="58" t="e">
        <f>IF(#REF!=#REF!,30,IF(#REF!=#REF!,30,IF(#REF!=#REF!,30,IF(#REF!=#REF!,30,IF(#REF!=#REF!,30,IF(#REF!=$DN$16,30,IF(#REF!=$DN$17,30,0)))))))</f>
        <v>#REF!</v>
      </c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181" t="str">
        <f>IF(CP27="","",IF(EK27=1,"0",IF(CP27&gt;=6480,300,VLOOKUP(X27,送料設定!$B$2:$C$48,2,0))))</f>
        <v/>
      </c>
      <c r="EK27" s="180" t="e">
        <f>VLOOKUP(BM27,リスト!$B$4:$E$74,4,FALSE)</f>
        <v>#N/A</v>
      </c>
    </row>
    <row r="28" spans="1:141" ht="20.25" customHeight="1">
      <c r="B28" s="224">
        <v>9</v>
      </c>
      <c r="C28" s="225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223"/>
      <c r="S28" s="223"/>
      <c r="T28" s="223"/>
      <c r="U28" s="223"/>
      <c r="V28" s="223"/>
      <c r="W28" s="223"/>
      <c r="X28" s="263"/>
      <c r="Y28" s="264"/>
      <c r="Z28" s="264"/>
      <c r="AA28" s="264"/>
      <c r="AB28" s="264"/>
      <c r="AC28" s="264"/>
      <c r="AD28" s="60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219"/>
      <c r="BF28" s="220"/>
      <c r="BG28" s="220"/>
      <c r="BH28" s="220"/>
      <c r="BI28" s="220"/>
      <c r="BJ28" s="220"/>
      <c r="BK28" s="220"/>
      <c r="BL28" s="221"/>
      <c r="BM28" s="215"/>
      <c r="BN28" s="216"/>
      <c r="BO28" s="216"/>
      <c r="BP28" s="216"/>
      <c r="BQ28" s="217"/>
      <c r="BR28" s="218" t="str">
        <f>IF(BM28="","",VLOOKUP(BM28,リスト!$B$2:$D$100,2,FALSE))</f>
        <v/>
      </c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4"/>
      <c r="CD28" s="214"/>
      <c r="CE28" s="213"/>
      <c r="CF28" s="213"/>
      <c r="CG28" s="213"/>
      <c r="CH28" s="213"/>
      <c r="CI28" s="213"/>
      <c r="CJ28" s="203"/>
      <c r="CK28" s="204"/>
      <c r="CL28" s="52"/>
      <c r="CM28" s="53"/>
      <c r="CN28" s="53"/>
      <c r="CO28" s="53"/>
      <c r="CP28" s="273" t="str">
        <f>IF(BM28="","",VLOOKUP(BM28,リスト!$B$2:$D$100,3,FALSE))</f>
        <v/>
      </c>
      <c r="CQ28" s="273"/>
      <c r="CR28" s="273"/>
      <c r="CS28" s="273"/>
      <c r="CT28" s="273"/>
      <c r="CU28" s="54"/>
      <c r="CV28" s="274" t="e">
        <f>IF(5400&lt;=#REF!,0,VLOOKUP($DE27,'data '!B:J,8,0))</f>
        <v>#REF!</v>
      </c>
      <c r="CW28" s="274"/>
      <c r="CX28" s="274"/>
      <c r="CY28" s="274"/>
      <c r="CZ28" s="55"/>
      <c r="DA28" s="56"/>
      <c r="DB28" s="56"/>
      <c r="DC28" s="57"/>
      <c r="DD28" s="56" t="e">
        <f t="shared" si="0"/>
        <v>#N/A</v>
      </c>
      <c r="DE28" s="56" t="str">
        <f>INDEX('data '!B:B,MATCH("*"&amp;注文シート!BM29&amp;"*",'data '!C:C,0))</f>
        <v>code（Ｎｏ【-】）</v>
      </c>
      <c r="DF28" s="56" t="str">
        <f>VLOOKUP($DE28,'data '!B:C,2,0)</f>
        <v>item_name</v>
      </c>
      <c r="DG28" s="56" t="str">
        <f>VLOOKUP($DE28,'data '!B:E,4,0)</f>
        <v>風呂敷検索ワード</v>
      </c>
      <c r="DH28" s="56"/>
      <c r="DI28" s="56"/>
      <c r="DJ28" s="58"/>
      <c r="DK28" s="58"/>
      <c r="DL28" s="58"/>
      <c r="DM28" s="58"/>
      <c r="DN28" s="58" t="e">
        <f>IF(#REF!=#REF!,30,IF(#REF!=#REF!,30,IF(#REF!=#REF!,30,IF(#REF!=#REF!,30,IF(#REF!=#REF!,30,IF(#REF!=$DN$16,30,IF(#REF!=$DN$17,30,0)))))))</f>
        <v>#REF!</v>
      </c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181" t="str">
        <f>IF(CP28="","",IF(EK28=1,"0",IF(CP28&gt;=6480,300,VLOOKUP(X28,送料設定!$B$2:$C$48,2,0))))</f>
        <v/>
      </c>
      <c r="EK28" s="180" t="e">
        <f>VLOOKUP(BM28,リスト!$B$4:$E$74,4,FALSE)</f>
        <v>#N/A</v>
      </c>
    </row>
    <row r="29" spans="1:141" ht="20.25" customHeight="1">
      <c r="B29" s="224">
        <v>10</v>
      </c>
      <c r="C29" s="225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223"/>
      <c r="S29" s="223"/>
      <c r="T29" s="223"/>
      <c r="U29" s="223"/>
      <c r="V29" s="223"/>
      <c r="W29" s="223"/>
      <c r="X29" s="263"/>
      <c r="Y29" s="264"/>
      <c r="Z29" s="264"/>
      <c r="AA29" s="264"/>
      <c r="AB29" s="264"/>
      <c r="AC29" s="264"/>
      <c r="AD29" s="60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219"/>
      <c r="BF29" s="220"/>
      <c r="BG29" s="220"/>
      <c r="BH29" s="220"/>
      <c r="BI29" s="220"/>
      <c r="BJ29" s="220"/>
      <c r="BK29" s="220"/>
      <c r="BL29" s="221"/>
      <c r="BM29" s="215"/>
      <c r="BN29" s="216"/>
      <c r="BO29" s="216"/>
      <c r="BP29" s="216"/>
      <c r="BQ29" s="217"/>
      <c r="BR29" s="218" t="str">
        <f>IF(BM29="","",VLOOKUP(BM29,リスト!$B$2:$D$100,2,FALSE))</f>
        <v/>
      </c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4"/>
      <c r="CD29" s="214"/>
      <c r="CE29" s="213"/>
      <c r="CF29" s="213"/>
      <c r="CG29" s="213"/>
      <c r="CH29" s="213"/>
      <c r="CI29" s="213"/>
      <c r="CJ29" s="203"/>
      <c r="CK29" s="204"/>
      <c r="CL29" s="52"/>
      <c r="CM29" s="53"/>
      <c r="CN29" s="53"/>
      <c r="CO29" s="53"/>
      <c r="CP29" s="273" t="str">
        <f>IF(BM29="","",VLOOKUP(BM29,リスト!$B$2:$D$100,3,FALSE))</f>
        <v/>
      </c>
      <c r="CQ29" s="273"/>
      <c r="CR29" s="273"/>
      <c r="CS29" s="273"/>
      <c r="CT29" s="273"/>
      <c r="CU29" s="54"/>
      <c r="CV29" s="274" t="e">
        <f>IF(5400&lt;=#REF!,0,VLOOKUP($DE28,'data '!B:J,8,0))</f>
        <v>#REF!</v>
      </c>
      <c r="CW29" s="274"/>
      <c r="CX29" s="274"/>
      <c r="CY29" s="274"/>
      <c r="CZ29" s="55"/>
      <c r="DA29" s="56"/>
      <c r="DB29" s="56"/>
      <c r="DC29" s="57"/>
      <c r="DD29" s="56" t="e">
        <f t="shared" si="0"/>
        <v>#N/A</v>
      </c>
      <c r="DE29" s="56" t="str">
        <f>INDEX('data '!B:B,MATCH("*"&amp;注文シート!BM30&amp;"*",'data '!C:C,0))</f>
        <v>code（Ｎｏ【-】）</v>
      </c>
      <c r="DF29" s="56" t="str">
        <f>VLOOKUP($DE29,'data '!B:C,2,0)</f>
        <v>item_name</v>
      </c>
      <c r="DG29" s="56" t="str">
        <f>VLOOKUP($DE29,'data '!B:E,4,0)</f>
        <v>風呂敷検索ワード</v>
      </c>
      <c r="DH29" s="56"/>
      <c r="DI29" s="56"/>
      <c r="DJ29" s="58"/>
      <c r="DK29" s="58"/>
      <c r="DL29" s="58"/>
      <c r="DM29" s="58"/>
      <c r="DN29" s="58" t="e">
        <f>IF(#REF!=#REF!,30,IF(#REF!=#REF!,30,IF(#REF!=#REF!,30,IF(#REF!=#REF!,30,IF(#REF!=#REF!,30,IF(#REF!=$DN$16,30,IF(#REF!=$DN$17,30,0)))))))</f>
        <v>#REF!</v>
      </c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181" t="str">
        <f>IF(CP29="","",IF(EK29=1,"0",IF(CP29&gt;=6480,300,VLOOKUP(X29,送料設定!$B$2:$C$48,2,0))))</f>
        <v/>
      </c>
      <c r="EK29" s="180" t="e">
        <f>VLOOKUP(BM29,リスト!$B$4:$E$74,4,FALSE)</f>
        <v>#N/A</v>
      </c>
    </row>
    <row r="30" spans="1:141" ht="20.25" customHeight="1">
      <c r="B30" s="224">
        <v>11</v>
      </c>
      <c r="C30" s="225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223"/>
      <c r="S30" s="223"/>
      <c r="T30" s="223"/>
      <c r="U30" s="223"/>
      <c r="V30" s="223"/>
      <c r="W30" s="223"/>
      <c r="X30" s="263"/>
      <c r="Y30" s="264"/>
      <c r="Z30" s="264"/>
      <c r="AA30" s="264"/>
      <c r="AB30" s="264"/>
      <c r="AC30" s="264"/>
      <c r="AD30" s="60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219"/>
      <c r="BF30" s="220"/>
      <c r="BG30" s="220"/>
      <c r="BH30" s="220"/>
      <c r="BI30" s="220"/>
      <c r="BJ30" s="220"/>
      <c r="BK30" s="220"/>
      <c r="BL30" s="221"/>
      <c r="BM30" s="218"/>
      <c r="BN30" s="218"/>
      <c r="BO30" s="218"/>
      <c r="BP30" s="218"/>
      <c r="BQ30" s="218"/>
      <c r="BR30" s="218" t="str">
        <f>IF(BM30="","",VLOOKUP(BM30,リスト!$B$2:$D$100,2,FALSE))</f>
        <v/>
      </c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4"/>
      <c r="CD30" s="214"/>
      <c r="CE30" s="213"/>
      <c r="CF30" s="213"/>
      <c r="CG30" s="213"/>
      <c r="CH30" s="213"/>
      <c r="CI30" s="213"/>
      <c r="CJ30" s="203"/>
      <c r="CK30" s="204"/>
      <c r="CL30" s="52"/>
      <c r="CM30" s="53"/>
      <c r="CN30" s="53"/>
      <c r="CO30" s="53"/>
      <c r="CP30" s="273" t="str">
        <f>IF(BM30="","",VLOOKUP(BM30,リスト!$B$2:$D$100,3,FALSE))</f>
        <v/>
      </c>
      <c r="CQ30" s="273"/>
      <c r="CR30" s="273"/>
      <c r="CS30" s="273"/>
      <c r="CT30" s="273"/>
      <c r="CU30" s="54"/>
      <c r="CV30" s="274" t="e">
        <f>IF(5400&lt;=#REF!,0,VLOOKUP($DE29,'data '!B:J,8,0))</f>
        <v>#REF!</v>
      </c>
      <c r="CW30" s="274"/>
      <c r="CX30" s="274"/>
      <c r="CY30" s="274"/>
      <c r="CZ30" s="55"/>
      <c r="DA30" s="56"/>
      <c r="DB30" s="56"/>
      <c r="DC30" s="57"/>
      <c r="DD30" s="56" t="e">
        <f t="shared" si="0"/>
        <v>#N/A</v>
      </c>
      <c r="DE30" s="56" t="str">
        <f>INDEX('data '!B:B,MATCH("*"&amp;注文シート!BM31&amp;"*",'data '!C:C,0))</f>
        <v>code（Ｎｏ【-】）</v>
      </c>
      <c r="DF30" s="56" t="str">
        <f>VLOOKUP($DE30,'data '!B:C,2,0)</f>
        <v>item_name</v>
      </c>
      <c r="DG30" s="56" t="str">
        <f>VLOOKUP($DE30,'data '!B:E,4,0)</f>
        <v>風呂敷検索ワード</v>
      </c>
      <c r="DH30" s="56"/>
      <c r="DI30" s="56"/>
      <c r="DJ30" s="58"/>
      <c r="DK30" s="58"/>
      <c r="DL30" s="58"/>
      <c r="DM30" s="58"/>
      <c r="DN30" s="58" t="e">
        <f>IF(#REF!=#REF!,30,IF(#REF!=#REF!,30,IF(#REF!=#REF!,30,IF(#REF!=#REF!,30,IF(#REF!=#REF!,30,IF(#REF!=$DN$16,30,IF(#REF!=$DN$17,30,0)))))))</f>
        <v>#REF!</v>
      </c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181" t="str">
        <f>IF(CP30="","",IF(EK30=1,"0",IF(CP30&gt;=6480,300,VLOOKUP(X30,送料設定!$B$2:$C$48,2,0))))</f>
        <v/>
      </c>
      <c r="EK30" s="180" t="e">
        <f>VLOOKUP(BM30,リスト!$B$4:$E$74,4,FALSE)</f>
        <v>#N/A</v>
      </c>
    </row>
    <row r="31" spans="1:141" ht="20.25" customHeight="1">
      <c r="B31" s="224">
        <v>12</v>
      </c>
      <c r="C31" s="225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223"/>
      <c r="S31" s="223"/>
      <c r="T31" s="223"/>
      <c r="U31" s="223"/>
      <c r="V31" s="223"/>
      <c r="W31" s="223"/>
      <c r="X31" s="263"/>
      <c r="Y31" s="264"/>
      <c r="Z31" s="264"/>
      <c r="AA31" s="264"/>
      <c r="AB31" s="264"/>
      <c r="AC31" s="264"/>
      <c r="AD31" s="60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219"/>
      <c r="BF31" s="220"/>
      <c r="BG31" s="220"/>
      <c r="BH31" s="220"/>
      <c r="BI31" s="220"/>
      <c r="BJ31" s="220"/>
      <c r="BK31" s="220"/>
      <c r="BL31" s="221"/>
      <c r="BM31" s="218"/>
      <c r="BN31" s="218"/>
      <c r="BO31" s="218"/>
      <c r="BP31" s="218"/>
      <c r="BQ31" s="218"/>
      <c r="BR31" s="218" t="str">
        <f>IF(BM31="","",VLOOKUP(BM31,リスト!$B$2:$D$100,2,FALSE))</f>
        <v/>
      </c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4"/>
      <c r="CD31" s="214"/>
      <c r="CE31" s="213"/>
      <c r="CF31" s="213"/>
      <c r="CG31" s="213"/>
      <c r="CH31" s="213"/>
      <c r="CI31" s="213"/>
      <c r="CJ31" s="203"/>
      <c r="CK31" s="204"/>
      <c r="CL31" s="52"/>
      <c r="CM31" s="53"/>
      <c r="CN31" s="53"/>
      <c r="CO31" s="53"/>
      <c r="CP31" s="273" t="str">
        <f>IF(BM31="","",VLOOKUP(BM31,リスト!$B$2:$D$100,3,FALSE))</f>
        <v/>
      </c>
      <c r="CQ31" s="273"/>
      <c r="CR31" s="273"/>
      <c r="CS31" s="273"/>
      <c r="CT31" s="273"/>
      <c r="CU31" s="54"/>
      <c r="CV31" s="274" t="e">
        <f>IF(5400&lt;=#REF!,0,VLOOKUP($DE30,'data '!B:J,8,0))</f>
        <v>#REF!</v>
      </c>
      <c r="CW31" s="274"/>
      <c r="CX31" s="274"/>
      <c r="CY31" s="274"/>
      <c r="CZ31" s="55"/>
      <c r="DA31" s="56"/>
      <c r="DB31" s="56"/>
      <c r="DC31" s="57"/>
      <c r="DD31" s="56" t="e">
        <f t="shared" si="0"/>
        <v>#N/A</v>
      </c>
      <c r="DE31" s="56" t="str">
        <f>INDEX('data '!B:B,MATCH("*"&amp;注文シート!BM32&amp;"*",'data '!C:C,0))</f>
        <v>code（Ｎｏ【-】）</v>
      </c>
      <c r="DF31" s="56" t="str">
        <f>VLOOKUP($DE31,'data '!B:C,2,0)</f>
        <v>item_name</v>
      </c>
      <c r="DG31" s="56" t="str">
        <f>VLOOKUP($DE31,'data '!B:E,4,0)</f>
        <v>風呂敷検索ワード</v>
      </c>
      <c r="DH31" s="56"/>
      <c r="DI31" s="56"/>
      <c r="DJ31" s="58"/>
      <c r="DK31" s="58"/>
      <c r="DL31" s="58"/>
      <c r="DM31" s="58"/>
      <c r="DN31" s="58" t="e">
        <f>IF(#REF!=#REF!,30,IF(#REF!=#REF!,30,IF(#REF!=#REF!,30,IF(#REF!=#REF!,30,IF(#REF!=#REF!,30,IF(#REF!=$DN$16,30,IF(#REF!=$DN$17,30,0)))))))</f>
        <v>#REF!</v>
      </c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181" t="str">
        <f>IF(CP31="","",IF(EK31=1,"0",IF(CP31&gt;=6480,300,VLOOKUP(X31,送料設定!$B$2:$C$48,2,0))))</f>
        <v/>
      </c>
      <c r="EK31" s="180" t="e">
        <f>VLOOKUP(BM31,リスト!$B$4:$E$74,4,FALSE)</f>
        <v>#N/A</v>
      </c>
    </row>
    <row r="32" spans="1:141" ht="20.25" customHeight="1">
      <c r="B32" s="224">
        <v>13</v>
      </c>
      <c r="C32" s="225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223"/>
      <c r="S32" s="223"/>
      <c r="T32" s="223"/>
      <c r="U32" s="223"/>
      <c r="V32" s="223"/>
      <c r="W32" s="223"/>
      <c r="X32" s="263"/>
      <c r="Y32" s="264"/>
      <c r="Z32" s="264"/>
      <c r="AA32" s="264"/>
      <c r="AB32" s="264"/>
      <c r="AC32" s="264"/>
      <c r="AD32" s="60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219"/>
      <c r="BF32" s="220"/>
      <c r="BG32" s="220"/>
      <c r="BH32" s="220"/>
      <c r="BI32" s="220"/>
      <c r="BJ32" s="220"/>
      <c r="BK32" s="220"/>
      <c r="BL32" s="221"/>
      <c r="BM32" s="218"/>
      <c r="BN32" s="218"/>
      <c r="BO32" s="218"/>
      <c r="BP32" s="218"/>
      <c r="BQ32" s="218"/>
      <c r="BR32" s="218" t="str">
        <f>IF(BM32="","",VLOOKUP(BM32,リスト!$B$2:$D$100,2,FALSE))</f>
        <v/>
      </c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4"/>
      <c r="CD32" s="214"/>
      <c r="CE32" s="213"/>
      <c r="CF32" s="213"/>
      <c r="CG32" s="213"/>
      <c r="CH32" s="213"/>
      <c r="CI32" s="213"/>
      <c r="CJ32" s="203"/>
      <c r="CK32" s="204"/>
      <c r="CL32" s="52"/>
      <c r="CM32" s="53"/>
      <c r="CN32" s="53"/>
      <c r="CO32" s="53"/>
      <c r="CP32" s="273" t="str">
        <f>IF(BM32="","",VLOOKUP(BM32,リスト!$B$2:$D$100,3,FALSE))</f>
        <v/>
      </c>
      <c r="CQ32" s="273"/>
      <c r="CR32" s="273"/>
      <c r="CS32" s="273"/>
      <c r="CT32" s="273"/>
      <c r="CU32" s="54"/>
      <c r="CV32" s="274" t="e">
        <f>IF(5400&lt;=#REF!,0,VLOOKUP($DE31,'data '!B:J,8,0))</f>
        <v>#REF!</v>
      </c>
      <c r="CW32" s="274"/>
      <c r="CX32" s="274"/>
      <c r="CY32" s="274"/>
      <c r="CZ32" s="55"/>
      <c r="DA32" s="56"/>
      <c r="DB32" s="56"/>
      <c r="DC32" s="57"/>
      <c r="DD32" s="56" t="e">
        <f t="shared" si="0"/>
        <v>#N/A</v>
      </c>
      <c r="DE32" s="56" t="str">
        <f>INDEX('data '!B:B,MATCH("*"&amp;注文シート!BM33&amp;"*",'data '!C:C,0))</f>
        <v>code（Ｎｏ【-】）</v>
      </c>
      <c r="DF32" s="56" t="str">
        <f>VLOOKUP($DE32,'data '!B:C,2,0)</f>
        <v>item_name</v>
      </c>
      <c r="DG32" s="56" t="str">
        <f>VLOOKUP($DE32,'data '!B:E,4,0)</f>
        <v>風呂敷検索ワード</v>
      </c>
      <c r="DH32" s="56"/>
      <c r="DI32" s="56"/>
      <c r="DJ32" s="58"/>
      <c r="DK32" s="58"/>
      <c r="DL32" s="58"/>
      <c r="DM32" s="58"/>
      <c r="DN32" s="58" t="e">
        <f>IF(#REF!=#REF!,30,IF(#REF!=#REF!,30,IF(#REF!=#REF!,30,IF(#REF!=#REF!,30,IF(#REF!=#REF!,30,IF(#REF!=$DN$16,30,IF(#REF!=$DN$17,30,0)))))))</f>
        <v>#REF!</v>
      </c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181" t="str">
        <f>IF(CP32="","",IF(EK32=1,"0",IF(CP32&gt;=6480,300,VLOOKUP(X32,送料設定!$B$2:$C$48,2,0))))</f>
        <v/>
      </c>
      <c r="EK32" s="180" t="e">
        <f>VLOOKUP(BM32,リスト!$B$4:$E$74,4,FALSE)</f>
        <v>#N/A</v>
      </c>
    </row>
    <row r="33" spans="2:141" ht="20.25" customHeight="1">
      <c r="B33" s="224">
        <v>14</v>
      </c>
      <c r="C33" s="225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223"/>
      <c r="S33" s="223"/>
      <c r="T33" s="223"/>
      <c r="U33" s="223"/>
      <c r="V33" s="223"/>
      <c r="W33" s="223"/>
      <c r="X33" s="263"/>
      <c r="Y33" s="264"/>
      <c r="Z33" s="264"/>
      <c r="AA33" s="264"/>
      <c r="AB33" s="264"/>
      <c r="AC33" s="264"/>
      <c r="AD33" s="60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219"/>
      <c r="BF33" s="220"/>
      <c r="BG33" s="220"/>
      <c r="BH33" s="220"/>
      <c r="BI33" s="220"/>
      <c r="BJ33" s="220"/>
      <c r="BK33" s="220"/>
      <c r="BL33" s="221"/>
      <c r="BM33" s="218"/>
      <c r="BN33" s="218"/>
      <c r="BO33" s="218"/>
      <c r="BP33" s="218"/>
      <c r="BQ33" s="218"/>
      <c r="BR33" s="218" t="str">
        <f>IF(BM33="","",VLOOKUP(BM33,リスト!$B$2:$D$100,2,FALSE))</f>
        <v/>
      </c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4"/>
      <c r="CD33" s="214"/>
      <c r="CE33" s="213"/>
      <c r="CF33" s="213"/>
      <c r="CG33" s="213"/>
      <c r="CH33" s="213"/>
      <c r="CI33" s="213"/>
      <c r="CJ33" s="203"/>
      <c r="CK33" s="204"/>
      <c r="CL33" s="52"/>
      <c r="CM33" s="53"/>
      <c r="CN33" s="53"/>
      <c r="CO33" s="53"/>
      <c r="CP33" s="273" t="str">
        <f>IF(BM33="","",VLOOKUP(BM33,リスト!$B$2:$D$100,3,FALSE))</f>
        <v/>
      </c>
      <c r="CQ33" s="273"/>
      <c r="CR33" s="273"/>
      <c r="CS33" s="273"/>
      <c r="CT33" s="273"/>
      <c r="CU33" s="54"/>
      <c r="CV33" s="274" t="e">
        <f>IF(5400&lt;=#REF!,0,VLOOKUP($DE32,'data '!B:J,8,0))</f>
        <v>#REF!</v>
      </c>
      <c r="CW33" s="274"/>
      <c r="CX33" s="274"/>
      <c r="CY33" s="274"/>
      <c r="CZ33" s="55"/>
      <c r="DA33" s="56"/>
      <c r="DB33" s="56"/>
      <c r="DC33" s="57"/>
      <c r="DD33" s="56" t="e">
        <f t="shared" si="0"/>
        <v>#N/A</v>
      </c>
      <c r="DE33" s="56" t="str">
        <f>INDEX('data '!B:B,MATCH("*"&amp;注文シート!BM34&amp;"*",'data '!C:C,0))</f>
        <v>code（Ｎｏ【-】）</v>
      </c>
      <c r="DF33" s="56" t="str">
        <f>VLOOKUP($DE33,'data '!B:C,2,0)</f>
        <v>item_name</v>
      </c>
      <c r="DG33" s="56" t="str">
        <f>VLOOKUP($DE33,'data '!B:E,4,0)</f>
        <v>風呂敷検索ワード</v>
      </c>
      <c r="DH33" s="56"/>
      <c r="DI33" s="56"/>
      <c r="DJ33" s="58"/>
      <c r="DK33" s="58"/>
      <c r="DL33" s="58"/>
      <c r="DM33" s="58"/>
      <c r="DN33" s="58" t="e">
        <f>IF(#REF!=#REF!,30,IF(#REF!=#REF!,30,IF(#REF!=#REF!,30,IF(#REF!=#REF!,30,IF(#REF!=#REF!,30,IF(#REF!=$DN$16,30,IF(#REF!=$DN$17,30,0)))))))</f>
        <v>#REF!</v>
      </c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181" t="str">
        <f>IF(CP33="","",IF(EK33=1,"0",IF(CP33&gt;=6480,300,VLOOKUP(X33,送料設定!$B$2:$C$48,2,0))))</f>
        <v/>
      </c>
      <c r="EK33" s="180" t="e">
        <f>VLOOKUP(BM33,リスト!$B$4:$E$74,4,FALSE)</f>
        <v>#N/A</v>
      </c>
    </row>
    <row r="34" spans="2:141" ht="20.25" customHeight="1">
      <c r="B34" s="224">
        <v>15</v>
      </c>
      <c r="C34" s="225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223"/>
      <c r="S34" s="223"/>
      <c r="T34" s="223"/>
      <c r="U34" s="223"/>
      <c r="V34" s="223"/>
      <c r="W34" s="223"/>
      <c r="X34" s="263"/>
      <c r="Y34" s="264"/>
      <c r="Z34" s="264"/>
      <c r="AA34" s="264"/>
      <c r="AB34" s="264"/>
      <c r="AC34" s="264"/>
      <c r="AD34" s="60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219"/>
      <c r="BF34" s="220"/>
      <c r="BG34" s="220"/>
      <c r="BH34" s="220"/>
      <c r="BI34" s="220"/>
      <c r="BJ34" s="220"/>
      <c r="BK34" s="220"/>
      <c r="BL34" s="221"/>
      <c r="BM34" s="218"/>
      <c r="BN34" s="218"/>
      <c r="BO34" s="218"/>
      <c r="BP34" s="218"/>
      <c r="BQ34" s="218"/>
      <c r="BR34" s="218" t="str">
        <f>IF(BM34="","",VLOOKUP(BM34,リスト!$B$2:$D$100,2,FALSE))</f>
        <v/>
      </c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4"/>
      <c r="CD34" s="214"/>
      <c r="CE34" s="213"/>
      <c r="CF34" s="213"/>
      <c r="CG34" s="213"/>
      <c r="CH34" s="213"/>
      <c r="CI34" s="213"/>
      <c r="CJ34" s="203"/>
      <c r="CK34" s="204"/>
      <c r="CL34" s="52"/>
      <c r="CM34" s="53"/>
      <c r="CN34" s="53"/>
      <c r="CO34" s="53"/>
      <c r="CP34" s="273" t="str">
        <f>IF(BM34="","",VLOOKUP(BM34,リスト!$B$2:$D$100,3,FALSE))</f>
        <v/>
      </c>
      <c r="CQ34" s="273"/>
      <c r="CR34" s="273"/>
      <c r="CS34" s="273"/>
      <c r="CT34" s="273"/>
      <c r="CU34" s="54"/>
      <c r="CV34" s="274" t="e">
        <f>IF(5400&lt;=#REF!,0,VLOOKUP($DE33,'data '!B:J,8,0))</f>
        <v>#REF!</v>
      </c>
      <c r="CW34" s="274"/>
      <c r="CX34" s="274"/>
      <c r="CY34" s="274"/>
      <c r="CZ34" s="55"/>
      <c r="DA34" s="56"/>
      <c r="DB34" s="56"/>
      <c r="DC34" s="57"/>
      <c r="DD34" s="56" t="e">
        <f t="shared" si="0"/>
        <v>#N/A</v>
      </c>
      <c r="DE34" s="56" t="str">
        <f>INDEX('data '!B:B,MATCH("*"&amp;注文シート!BM35&amp;"*",'data '!C:C,0))</f>
        <v>code（Ｎｏ【-】）</v>
      </c>
      <c r="DF34" s="56" t="str">
        <f>VLOOKUP($DE34,'data '!B:C,2,0)</f>
        <v>item_name</v>
      </c>
      <c r="DG34" s="56" t="str">
        <f>VLOOKUP($DE34,'data '!B:E,4,0)</f>
        <v>風呂敷検索ワード</v>
      </c>
      <c r="DH34" s="56"/>
      <c r="DI34" s="56"/>
      <c r="DJ34" s="58"/>
      <c r="DK34" s="58"/>
      <c r="DL34" s="58"/>
      <c r="DM34" s="58"/>
      <c r="DN34" s="58" t="e">
        <f>IF(#REF!=#REF!,30,IF(#REF!=#REF!,30,IF(#REF!=#REF!,30,IF(#REF!=#REF!,30,IF(#REF!=#REF!,30,IF(#REF!=$DN$16,30,IF(#REF!=$DN$17,30,0)))))))</f>
        <v>#REF!</v>
      </c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181" t="str">
        <f>IF(CP34="","",IF(EK34=1,"0",IF(CP34&gt;=6480,300,VLOOKUP(X34,送料設定!$B$2:$C$48,2,0))))</f>
        <v/>
      </c>
      <c r="EK34" s="180" t="e">
        <f>VLOOKUP(BM34,リスト!$B$4:$E$74,4,FALSE)</f>
        <v>#N/A</v>
      </c>
    </row>
    <row r="35" spans="2:141" ht="20.25" customHeight="1">
      <c r="B35" s="224">
        <v>16</v>
      </c>
      <c r="C35" s="225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223"/>
      <c r="S35" s="223"/>
      <c r="T35" s="223"/>
      <c r="U35" s="223"/>
      <c r="V35" s="223"/>
      <c r="W35" s="223"/>
      <c r="X35" s="263"/>
      <c r="Y35" s="264"/>
      <c r="Z35" s="264"/>
      <c r="AA35" s="264"/>
      <c r="AB35" s="264"/>
      <c r="AC35" s="264"/>
      <c r="AD35" s="60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219"/>
      <c r="BF35" s="220"/>
      <c r="BG35" s="220"/>
      <c r="BH35" s="220"/>
      <c r="BI35" s="220"/>
      <c r="BJ35" s="220"/>
      <c r="BK35" s="220"/>
      <c r="BL35" s="221"/>
      <c r="BM35" s="218"/>
      <c r="BN35" s="218"/>
      <c r="BO35" s="218"/>
      <c r="BP35" s="218"/>
      <c r="BQ35" s="218"/>
      <c r="BR35" s="218" t="str">
        <f>IF(BM35="","",VLOOKUP(BM35,リスト!$B$2:$D$100,2,FALSE))</f>
        <v/>
      </c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4"/>
      <c r="CD35" s="214"/>
      <c r="CE35" s="213"/>
      <c r="CF35" s="213"/>
      <c r="CG35" s="213"/>
      <c r="CH35" s="213"/>
      <c r="CI35" s="213"/>
      <c r="CJ35" s="203"/>
      <c r="CK35" s="204"/>
      <c r="CL35" s="52"/>
      <c r="CM35" s="53"/>
      <c r="CN35" s="53"/>
      <c r="CO35" s="53"/>
      <c r="CP35" s="273" t="str">
        <f>IF(BM35="","",VLOOKUP(BM35,リスト!$B$2:$D$100,3,FALSE))</f>
        <v/>
      </c>
      <c r="CQ35" s="273"/>
      <c r="CR35" s="273"/>
      <c r="CS35" s="273"/>
      <c r="CT35" s="273"/>
      <c r="CU35" s="54"/>
      <c r="CV35" s="274" t="e">
        <f>IF(5400&lt;=#REF!,0,VLOOKUP($DE34,'data '!B:J,8,0))</f>
        <v>#REF!</v>
      </c>
      <c r="CW35" s="274"/>
      <c r="CX35" s="274"/>
      <c r="CY35" s="274"/>
      <c r="CZ35" s="55"/>
      <c r="DA35" s="56"/>
      <c r="DB35" s="56"/>
      <c r="DC35" s="57"/>
      <c r="DD35" s="56" t="e">
        <f t="shared" si="0"/>
        <v>#N/A</v>
      </c>
      <c r="DE35" s="56" t="str">
        <f>INDEX('data '!B:B,MATCH("*"&amp;注文シート!BM36&amp;"*",'data '!C:C,0))</f>
        <v>code（Ｎｏ【-】）</v>
      </c>
      <c r="DF35" s="56" t="str">
        <f>VLOOKUP($DE35,'data '!B:C,2,0)</f>
        <v>item_name</v>
      </c>
      <c r="DG35" s="56" t="str">
        <f>VLOOKUP($DE35,'data '!B:E,4,0)</f>
        <v>風呂敷検索ワード</v>
      </c>
      <c r="DH35" s="56"/>
      <c r="DI35" s="56"/>
      <c r="DJ35" s="58"/>
      <c r="DK35" s="58"/>
      <c r="DL35" s="58"/>
      <c r="DM35" s="58"/>
      <c r="DN35" s="58" t="e">
        <f>IF(#REF!=#REF!,30,IF(#REF!=#REF!,30,IF(#REF!=#REF!,30,IF(#REF!=#REF!,30,IF(#REF!=#REF!,30,IF(#REF!=$DN$16,30,IF(#REF!=$DN$17,30,0)))))))</f>
        <v>#REF!</v>
      </c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181" t="str">
        <f>IF(CP35="","",IF(EK35=1,"0",IF(CP35&gt;=6480,300,VLOOKUP(X35,送料設定!$B$2:$C$48,2,0))))</f>
        <v/>
      </c>
      <c r="EK35" s="180" t="e">
        <f>VLOOKUP(BM35,リスト!$B$4:$E$74,4,FALSE)</f>
        <v>#N/A</v>
      </c>
    </row>
    <row r="36" spans="2:141" ht="20.25" customHeight="1">
      <c r="B36" s="224">
        <v>17</v>
      </c>
      <c r="C36" s="225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223"/>
      <c r="S36" s="223"/>
      <c r="T36" s="223"/>
      <c r="U36" s="223"/>
      <c r="V36" s="223"/>
      <c r="W36" s="223"/>
      <c r="X36" s="263"/>
      <c r="Y36" s="264"/>
      <c r="Z36" s="264"/>
      <c r="AA36" s="264"/>
      <c r="AB36" s="264"/>
      <c r="AC36" s="264"/>
      <c r="AD36" s="60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219"/>
      <c r="BF36" s="220"/>
      <c r="BG36" s="220"/>
      <c r="BH36" s="220"/>
      <c r="BI36" s="220"/>
      <c r="BJ36" s="220"/>
      <c r="BK36" s="220"/>
      <c r="BL36" s="221"/>
      <c r="BM36" s="218"/>
      <c r="BN36" s="218"/>
      <c r="BO36" s="218"/>
      <c r="BP36" s="218"/>
      <c r="BQ36" s="218"/>
      <c r="BR36" s="218" t="str">
        <f>IF(BM36="","",VLOOKUP(BM36,リスト!$B$2:$D$100,2,FALSE))</f>
        <v/>
      </c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4"/>
      <c r="CD36" s="214"/>
      <c r="CE36" s="213"/>
      <c r="CF36" s="213"/>
      <c r="CG36" s="213"/>
      <c r="CH36" s="213"/>
      <c r="CI36" s="213"/>
      <c r="CJ36" s="203"/>
      <c r="CK36" s="204"/>
      <c r="CL36" s="52"/>
      <c r="CM36" s="53"/>
      <c r="CN36" s="53"/>
      <c r="CO36" s="53"/>
      <c r="CP36" s="273" t="str">
        <f>IF(BM36="","",VLOOKUP(BM36,リスト!$B$2:$D$100,3,FALSE))</f>
        <v/>
      </c>
      <c r="CQ36" s="273"/>
      <c r="CR36" s="273"/>
      <c r="CS36" s="273"/>
      <c r="CT36" s="273"/>
      <c r="CU36" s="54"/>
      <c r="CV36" s="274" t="e">
        <f>IF(5400&lt;=#REF!,0,VLOOKUP($DE35,'data '!B:J,8,0))</f>
        <v>#REF!</v>
      </c>
      <c r="CW36" s="274"/>
      <c r="CX36" s="274"/>
      <c r="CY36" s="274"/>
      <c r="CZ36" s="55"/>
      <c r="DA36" s="56"/>
      <c r="DB36" s="56"/>
      <c r="DC36" s="57"/>
      <c r="DD36" s="56" t="e">
        <f t="shared" si="0"/>
        <v>#N/A</v>
      </c>
      <c r="DE36" s="56" t="str">
        <f>INDEX('data '!B:B,MATCH("*"&amp;注文シート!BM37&amp;"*",'data '!C:C,0))</f>
        <v>code（Ｎｏ【-】）</v>
      </c>
      <c r="DF36" s="56" t="str">
        <f>VLOOKUP($DE36,'data '!B:C,2,0)</f>
        <v>item_name</v>
      </c>
      <c r="DG36" s="56" t="str">
        <f>VLOOKUP($DE36,'data '!B:E,4,0)</f>
        <v>風呂敷検索ワード</v>
      </c>
      <c r="DH36" s="56"/>
      <c r="DI36" s="56"/>
      <c r="DJ36" s="58"/>
      <c r="DK36" s="58"/>
      <c r="DL36" s="58"/>
      <c r="DM36" s="58"/>
      <c r="DN36" s="58" t="e">
        <f>IF(#REF!=#REF!,30,IF(#REF!=#REF!,30,IF(#REF!=#REF!,30,IF(#REF!=#REF!,30,IF(#REF!=#REF!,30,IF(#REF!=$DN$16,30,IF(#REF!=$DN$17,30,0)))))))</f>
        <v>#REF!</v>
      </c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181" t="str">
        <f>IF(CP36="","",IF(EK36=1,"0",IF(CP36&gt;=6480,300,VLOOKUP(X36,送料設定!$B$2:$C$48,2,0))))</f>
        <v/>
      </c>
      <c r="EK36" s="180" t="e">
        <f>VLOOKUP(BM36,リスト!$B$4:$E$74,4,FALSE)</f>
        <v>#N/A</v>
      </c>
    </row>
    <row r="37" spans="2:141" ht="20.25" customHeight="1">
      <c r="B37" s="224">
        <v>18</v>
      </c>
      <c r="C37" s="225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223"/>
      <c r="S37" s="223"/>
      <c r="T37" s="223"/>
      <c r="U37" s="223"/>
      <c r="V37" s="223"/>
      <c r="W37" s="223"/>
      <c r="X37" s="263"/>
      <c r="Y37" s="264"/>
      <c r="Z37" s="264"/>
      <c r="AA37" s="264"/>
      <c r="AB37" s="264"/>
      <c r="AC37" s="264"/>
      <c r="AD37" s="60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219"/>
      <c r="BF37" s="220"/>
      <c r="BG37" s="220"/>
      <c r="BH37" s="220"/>
      <c r="BI37" s="220"/>
      <c r="BJ37" s="220"/>
      <c r="BK37" s="220"/>
      <c r="BL37" s="221"/>
      <c r="BM37" s="218"/>
      <c r="BN37" s="218"/>
      <c r="BO37" s="218"/>
      <c r="BP37" s="218"/>
      <c r="BQ37" s="218"/>
      <c r="BR37" s="218" t="str">
        <f>IF(BM37="","",VLOOKUP(BM37,リスト!$B$2:$D$100,2,FALSE))</f>
        <v/>
      </c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4"/>
      <c r="CD37" s="214"/>
      <c r="CE37" s="213"/>
      <c r="CF37" s="213"/>
      <c r="CG37" s="213"/>
      <c r="CH37" s="213"/>
      <c r="CI37" s="213"/>
      <c r="CJ37" s="203"/>
      <c r="CK37" s="204"/>
      <c r="CL37" s="52"/>
      <c r="CM37" s="53"/>
      <c r="CN37" s="53"/>
      <c r="CO37" s="53"/>
      <c r="CP37" s="273" t="str">
        <f>IF(BM37="","",VLOOKUP(BM37,リスト!$B$2:$D$100,3,FALSE))</f>
        <v/>
      </c>
      <c r="CQ37" s="273"/>
      <c r="CR37" s="273"/>
      <c r="CS37" s="273"/>
      <c r="CT37" s="273"/>
      <c r="CU37" s="54"/>
      <c r="CV37" s="274" t="e">
        <f>IF(5400&lt;=#REF!,0,VLOOKUP($DE36,'data '!B:J,8,0))</f>
        <v>#REF!</v>
      </c>
      <c r="CW37" s="274"/>
      <c r="CX37" s="274"/>
      <c r="CY37" s="274"/>
      <c r="CZ37" s="55"/>
      <c r="DA37" s="56"/>
      <c r="DB37" s="56"/>
      <c r="DC37" s="57"/>
      <c r="DD37" s="56" t="e">
        <f t="shared" si="0"/>
        <v>#N/A</v>
      </c>
      <c r="DE37" s="56" t="str">
        <f>INDEX('data '!B:B,MATCH("*"&amp;注文シート!BM38&amp;"*",'data '!C:C,0))</f>
        <v>code（Ｎｏ【-】）</v>
      </c>
      <c r="DF37" s="56" t="str">
        <f>VLOOKUP($DE37,'data '!B:C,2,0)</f>
        <v>item_name</v>
      </c>
      <c r="DG37" s="56" t="str">
        <f>VLOOKUP($DE37,'data '!B:E,4,0)</f>
        <v>風呂敷検索ワード</v>
      </c>
      <c r="DH37" s="56"/>
      <c r="DI37" s="56"/>
      <c r="DJ37" s="58"/>
      <c r="DK37" s="58"/>
      <c r="DL37" s="58"/>
      <c r="DM37" s="58"/>
      <c r="DN37" s="58" t="e">
        <f>IF(#REF!=#REF!,30,IF(#REF!=#REF!,30,IF(#REF!=#REF!,30,IF(#REF!=#REF!,30,IF(#REF!=#REF!,30,IF(#REF!=$DN$16,30,IF(#REF!=$DN$17,30,0)))))))</f>
        <v>#REF!</v>
      </c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181" t="str">
        <f>IF(CP37="","",IF(EK37=1,"0",IF(CP37&gt;=6480,300,VLOOKUP(X37,送料設定!$B$2:$C$48,2,0))))</f>
        <v/>
      </c>
      <c r="EK37" s="180" t="e">
        <f>VLOOKUP(BM37,リスト!$B$4:$E$74,4,FALSE)</f>
        <v>#N/A</v>
      </c>
    </row>
    <row r="38" spans="2:141" ht="20.25" customHeight="1">
      <c r="B38" s="224">
        <v>19</v>
      </c>
      <c r="C38" s="225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223"/>
      <c r="S38" s="223"/>
      <c r="T38" s="223"/>
      <c r="U38" s="223"/>
      <c r="V38" s="223"/>
      <c r="W38" s="223"/>
      <c r="X38" s="263"/>
      <c r="Y38" s="264"/>
      <c r="Z38" s="264"/>
      <c r="AA38" s="264"/>
      <c r="AB38" s="264"/>
      <c r="AC38" s="264"/>
      <c r="AD38" s="60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219"/>
      <c r="BF38" s="220"/>
      <c r="BG38" s="220"/>
      <c r="BH38" s="220"/>
      <c r="BI38" s="220"/>
      <c r="BJ38" s="220"/>
      <c r="BK38" s="220"/>
      <c r="BL38" s="221"/>
      <c r="BM38" s="218"/>
      <c r="BN38" s="218"/>
      <c r="BO38" s="218"/>
      <c r="BP38" s="218"/>
      <c r="BQ38" s="218"/>
      <c r="BR38" s="218" t="str">
        <f>IF(BM38="","",VLOOKUP(BM38,リスト!$B$2:$D$100,2,FALSE))</f>
        <v/>
      </c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4"/>
      <c r="CD38" s="214"/>
      <c r="CE38" s="213"/>
      <c r="CF38" s="213"/>
      <c r="CG38" s="213"/>
      <c r="CH38" s="213"/>
      <c r="CI38" s="213"/>
      <c r="CJ38" s="203"/>
      <c r="CK38" s="204"/>
      <c r="CL38" s="52"/>
      <c r="CM38" s="53"/>
      <c r="CN38" s="53"/>
      <c r="CO38" s="53"/>
      <c r="CP38" s="273" t="str">
        <f>IF(BM38="","",VLOOKUP(BM38,リスト!$B$2:$D$100,3,FALSE))</f>
        <v/>
      </c>
      <c r="CQ38" s="273"/>
      <c r="CR38" s="273"/>
      <c r="CS38" s="273"/>
      <c r="CT38" s="273"/>
      <c r="CU38" s="54"/>
      <c r="CV38" s="274" t="e">
        <f>IF(5400&lt;=#REF!,0,VLOOKUP($DE37,'data '!B:J,8,0))</f>
        <v>#REF!</v>
      </c>
      <c r="CW38" s="274"/>
      <c r="CX38" s="274"/>
      <c r="CY38" s="274"/>
      <c r="CZ38" s="55"/>
      <c r="DA38" s="56"/>
      <c r="DB38" s="56"/>
      <c r="DC38" s="57"/>
      <c r="DD38" s="56" t="e">
        <f t="shared" si="0"/>
        <v>#N/A</v>
      </c>
      <c r="DE38" s="56" t="str">
        <f>INDEX('data '!B:B,MATCH("*"&amp;注文シート!BM39&amp;"*",'data '!C:C,0))</f>
        <v>code（Ｎｏ【-】）</v>
      </c>
      <c r="DF38" s="56" t="str">
        <f>VLOOKUP($DE38,'data '!B:C,2,0)</f>
        <v>item_name</v>
      </c>
      <c r="DG38" s="56" t="str">
        <f>VLOOKUP($DE38,'data '!B:E,4,0)</f>
        <v>風呂敷検索ワード</v>
      </c>
      <c r="DH38" s="56"/>
      <c r="DI38" s="56"/>
      <c r="DJ38" s="58"/>
      <c r="DK38" s="58"/>
      <c r="DL38" s="58"/>
      <c r="DM38" s="58"/>
      <c r="DN38" s="58" t="e">
        <f>IF(#REF!=#REF!,30,IF(#REF!=#REF!,30,IF(#REF!=#REF!,30,IF(#REF!=#REF!,30,IF(#REF!=#REF!,30,IF(#REF!=$DN$16,30,IF(#REF!=$DN$17,30,0)))))))</f>
        <v>#REF!</v>
      </c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181" t="str">
        <f>IF(CP38="","",IF(EK38=1,"0",IF(CP38&gt;=6480,300,VLOOKUP(X38,送料設定!$B$2:$C$48,2,0))))</f>
        <v/>
      </c>
      <c r="EK38" s="180" t="e">
        <f>VLOOKUP(BM38,リスト!$B$4:$E$74,4,FALSE)</f>
        <v>#N/A</v>
      </c>
    </row>
    <row r="39" spans="2:141" ht="20.25" customHeight="1">
      <c r="B39" s="224">
        <v>20</v>
      </c>
      <c r="C39" s="225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223"/>
      <c r="S39" s="223"/>
      <c r="T39" s="223"/>
      <c r="U39" s="223"/>
      <c r="V39" s="223"/>
      <c r="W39" s="223"/>
      <c r="X39" s="263"/>
      <c r="Y39" s="264"/>
      <c r="Z39" s="264"/>
      <c r="AA39" s="264"/>
      <c r="AB39" s="264"/>
      <c r="AC39" s="264"/>
      <c r="AD39" s="60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219"/>
      <c r="BF39" s="220"/>
      <c r="BG39" s="220"/>
      <c r="BH39" s="220"/>
      <c r="BI39" s="220"/>
      <c r="BJ39" s="220"/>
      <c r="BK39" s="220"/>
      <c r="BL39" s="221"/>
      <c r="BM39" s="218"/>
      <c r="BN39" s="218"/>
      <c r="BO39" s="218"/>
      <c r="BP39" s="218"/>
      <c r="BQ39" s="218"/>
      <c r="BR39" s="218" t="str">
        <f>IF(BM39="","",VLOOKUP(BM39,リスト!$B$2:$D$100,2,FALSE))</f>
        <v/>
      </c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4"/>
      <c r="CD39" s="214"/>
      <c r="CE39" s="213"/>
      <c r="CF39" s="213"/>
      <c r="CG39" s="213"/>
      <c r="CH39" s="213"/>
      <c r="CI39" s="213"/>
      <c r="CJ39" s="203"/>
      <c r="CK39" s="204"/>
      <c r="CL39" s="52"/>
      <c r="CM39" s="53"/>
      <c r="CN39" s="53"/>
      <c r="CO39" s="53"/>
      <c r="CP39" s="273" t="str">
        <f>IF(BM39="","",VLOOKUP(BM39,リスト!$B$2:$D$100,3,FALSE))</f>
        <v/>
      </c>
      <c r="CQ39" s="273"/>
      <c r="CR39" s="273"/>
      <c r="CS39" s="273"/>
      <c r="CT39" s="273"/>
      <c r="CU39" s="54"/>
      <c r="CV39" s="274" t="e">
        <f>IF(5400&lt;=#REF!,0,VLOOKUP($DE38,'data '!B:J,8,0))</f>
        <v>#REF!</v>
      </c>
      <c r="CW39" s="274"/>
      <c r="CX39" s="274"/>
      <c r="CY39" s="274"/>
      <c r="CZ39" s="55"/>
      <c r="DA39" s="56"/>
      <c r="DB39" s="56"/>
      <c r="DC39" s="57"/>
      <c r="DD39" s="56" t="e">
        <f>MATCH("*"&amp;$DD$18&amp;"*",#REF!,0)</f>
        <v>#REF!</v>
      </c>
      <c r="DE39" s="56" t="e">
        <f>INDEX('data '!B:B,MATCH("*"&amp;注文シート!#REF!&amp;"*",'data '!C:C,0))</f>
        <v>#REF!</v>
      </c>
      <c r="DF39" s="56" t="e">
        <f>VLOOKUP($DE39,'data '!B:C,2,0)</f>
        <v>#REF!</v>
      </c>
      <c r="DG39" s="56" t="e">
        <f>VLOOKUP($DE39,'data '!B:E,4,0)</f>
        <v>#REF!</v>
      </c>
      <c r="DH39" s="56"/>
      <c r="DI39" s="56"/>
      <c r="DJ39" s="58"/>
      <c r="DK39" s="58"/>
      <c r="DL39" s="58"/>
      <c r="DM39" s="58"/>
      <c r="DN39" s="58" t="e">
        <f>IF(#REF!=#REF!,30,IF(#REF!=#REF!,30,IF(#REF!=#REF!,30,IF(#REF!=#REF!,30,IF(#REF!=#REF!,30,IF(#REF!=$DN$16,30,IF(#REF!=$DN$17,30,0)))))))</f>
        <v>#REF!</v>
      </c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181" t="str">
        <f>IF(CP39="","",IF(EK39=1,"0",IF(CP39&gt;=6480,300,VLOOKUP(X39,送料設定!$B$2:$C$48,2,0))))</f>
        <v/>
      </c>
      <c r="EK39" s="180" t="e">
        <f>VLOOKUP(BM39,リスト!$B$4:$E$74,4,FALSE)</f>
        <v>#N/A</v>
      </c>
    </row>
    <row r="40" spans="2:141" ht="20.25" customHeight="1" thickBo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2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</row>
    <row r="41" spans="2:141" ht="20.25" customHeight="1">
      <c r="B41" s="190" t="s">
        <v>94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2"/>
      <c r="EK41" s="11"/>
    </row>
    <row r="42" spans="2:141" ht="20.25" customHeight="1"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5"/>
      <c r="EK42" s="11"/>
    </row>
    <row r="43" spans="2:141" ht="20.25" customHeight="1">
      <c r="B43" s="184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185"/>
      <c r="CP43" s="185"/>
      <c r="CQ43" s="185"/>
      <c r="CR43" s="185"/>
      <c r="CS43" s="185"/>
      <c r="CT43" s="185"/>
      <c r="CU43" s="185"/>
      <c r="CV43" s="185"/>
      <c r="CW43" s="185"/>
      <c r="CX43" s="185"/>
      <c r="CY43" s="185"/>
      <c r="CZ43" s="185"/>
      <c r="DA43" s="185"/>
      <c r="DB43" s="185"/>
      <c r="DC43" s="185"/>
      <c r="DD43" s="185"/>
      <c r="DE43" s="185"/>
      <c r="DF43" s="185"/>
      <c r="DG43" s="185"/>
      <c r="DH43" s="185"/>
      <c r="DI43" s="185"/>
      <c r="DJ43" s="185"/>
      <c r="DK43" s="185"/>
      <c r="DL43" s="185"/>
      <c r="DM43" s="185"/>
      <c r="DN43" s="185"/>
      <c r="DO43" s="185"/>
      <c r="DP43" s="185"/>
      <c r="DQ43" s="185"/>
      <c r="DR43" s="185"/>
      <c r="DS43" s="185"/>
      <c r="DT43" s="185"/>
      <c r="DU43" s="185"/>
      <c r="DV43" s="185"/>
      <c r="DW43" s="185"/>
      <c r="DX43" s="185"/>
      <c r="DY43" s="185"/>
      <c r="DZ43" s="185"/>
      <c r="EA43" s="185"/>
      <c r="EB43" s="185"/>
      <c r="EC43" s="185"/>
      <c r="ED43" s="185"/>
      <c r="EE43" s="185"/>
      <c r="EF43" s="185"/>
      <c r="EG43" s="185"/>
      <c r="EH43" s="185"/>
      <c r="EI43" s="185"/>
      <c r="EJ43" s="186"/>
      <c r="EK43" s="11"/>
    </row>
    <row r="44" spans="2:141" ht="20.25" customHeight="1"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5"/>
      <c r="DD44" s="185"/>
      <c r="DE44" s="185"/>
      <c r="DF44" s="185"/>
      <c r="DG44" s="185"/>
      <c r="DH44" s="185"/>
      <c r="DI44" s="185"/>
      <c r="DJ44" s="185"/>
      <c r="DK44" s="185"/>
      <c r="DL44" s="185"/>
      <c r="DM44" s="185"/>
      <c r="DN44" s="185"/>
      <c r="DO44" s="185"/>
      <c r="DP44" s="185"/>
      <c r="DQ44" s="185"/>
      <c r="DR44" s="185"/>
      <c r="DS44" s="185"/>
      <c r="DT44" s="185"/>
      <c r="DU44" s="185"/>
      <c r="DV44" s="185"/>
      <c r="DW44" s="185"/>
      <c r="DX44" s="185"/>
      <c r="DY44" s="185"/>
      <c r="DZ44" s="185"/>
      <c r="EA44" s="185"/>
      <c r="EB44" s="185"/>
      <c r="EC44" s="185"/>
      <c r="ED44" s="185"/>
      <c r="EE44" s="185"/>
      <c r="EF44" s="185"/>
      <c r="EG44" s="185"/>
      <c r="EH44" s="185"/>
      <c r="EI44" s="185"/>
      <c r="EJ44" s="186"/>
      <c r="EK44" s="11"/>
    </row>
    <row r="45" spans="2:141" ht="20.25" customHeight="1"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185"/>
      <c r="CP45" s="185"/>
      <c r="CQ45" s="185"/>
      <c r="CR45" s="185"/>
      <c r="CS45" s="185"/>
      <c r="CT45" s="185"/>
      <c r="CU45" s="185"/>
      <c r="CV45" s="185"/>
      <c r="CW45" s="185"/>
      <c r="CX45" s="185"/>
      <c r="CY45" s="185"/>
      <c r="CZ45" s="185"/>
      <c r="DA45" s="185"/>
      <c r="DB45" s="185"/>
      <c r="DC45" s="185"/>
      <c r="DD45" s="185"/>
      <c r="DE45" s="185"/>
      <c r="DF45" s="185"/>
      <c r="DG45" s="185"/>
      <c r="DH45" s="185"/>
      <c r="DI45" s="185"/>
      <c r="DJ45" s="185"/>
      <c r="DK45" s="185"/>
      <c r="DL45" s="185"/>
      <c r="DM45" s="185"/>
      <c r="DN45" s="185"/>
      <c r="DO45" s="185"/>
      <c r="DP45" s="185"/>
      <c r="DQ45" s="185"/>
      <c r="DR45" s="185"/>
      <c r="DS45" s="185"/>
      <c r="DT45" s="185"/>
      <c r="DU45" s="185"/>
      <c r="DV45" s="185"/>
      <c r="DW45" s="185"/>
      <c r="DX45" s="185"/>
      <c r="DY45" s="185"/>
      <c r="DZ45" s="185"/>
      <c r="EA45" s="185"/>
      <c r="EB45" s="185"/>
      <c r="EC45" s="185"/>
      <c r="ED45" s="185"/>
      <c r="EE45" s="185"/>
      <c r="EF45" s="185"/>
      <c r="EG45" s="185"/>
      <c r="EH45" s="185"/>
      <c r="EI45" s="185"/>
      <c r="EJ45" s="186"/>
      <c r="EK45" s="11"/>
    </row>
    <row r="46" spans="2:141" ht="20.25" customHeight="1"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185"/>
      <c r="CP46" s="185"/>
      <c r="CQ46" s="185"/>
      <c r="CR46" s="185"/>
      <c r="CS46" s="185"/>
      <c r="CT46" s="185"/>
      <c r="CU46" s="185"/>
      <c r="CV46" s="185"/>
      <c r="CW46" s="185"/>
      <c r="CX46" s="185"/>
      <c r="CY46" s="185"/>
      <c r="CZ46" s="185"/>
      <c r="DA46" s="185"/>
      <c r="DB46" s="185"/>
      <c r="DC46" s="185"/>
      <c r="DD46" s="185"/>
      <c r="DE46" s="185"/>
      <c r="DF46" s="185"/>
      <c r="DG46" s="185"/>
      <c r="DH46" s="185"/>
      <c r="DI46" s="185"/>
      <c r="DJ46" s="185"/>
      <c r="DK46" s="185"/>
      <c r="DL46" s="185"/>
      <c r="DM46" s="185"/>
      <c r="DN46" s="185"/>
      <c r="DO46" s="185"/>
      <c r="DP46" s="185"/>
      <c r="DQ46" s="185"/>
      <c r="DR46" s="185"/>
      <c r="DS46" s="185"/>
      <c r="DT46" s="185"/>
      <c r="DU46" s="185"/>
      <c r="DV46" s="185"/>
      <c r="DW46" s="185"/>
      <c r="DX46" s="185"/>
      <c r="DY46" s="185"/>
      <c r="DZ46" s="185"/>
      <c r="EA46" s="185"/>
      <c r="EB46" s="185"/>
      <c r="EC46" s="185"/>
      <c r="ED46" s="185"/>
      <c r="EE46" s="185"/>
      <c r="EF46" s="185"/>
      <c r="EG46" s="185"/>
      <c r="EH46" s="185"/>
      <c r="EI46" s="185"/>
      <c r="EJ46" s="186"/>
      <c r="EK46" s="11"/>
    </row>
    <row r="47" spans="2:141" ht="20.25" customHeight="1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5"/>
      <c r="CX47" s="185"/>
      <c r="CY47" s="185"/>
      <c r="CZ47" s="185"/>
      <c r="DA47" s="185"/>
      <c r="DB47" s="185"/>
      <c r="DC47" s="185"/>
      <c r="DD47" s="185"/>
      <c r="DE47" s="185"/>
      <c r="DF47" s="185"/>
      <c r="DG47" s="185"/>
      <c r="DH47" s="185"/>
      <c r="DI47" s="185"/>
      <c r="DJ47" s="185"/>
      <c r="DK47" s="185"/>
      <c r="DL47" s="185"/>
      <c r="DM47" s="185"/>
      <c r="DN47" s="185"/>
      <c r="DO47" s="185"/>
      <c r="DP47" s="185"/>
      <c r="DQ47" s="185"/>
      <c r="DR47" s="185"/>
      <c r="DS47" s="185"/>
      <c r="DT47" s="185"/>
      <c r="DU47" s="185"/>
      <c r="DV47" s="185"/>
      <c r="DW47" s="185"/>
      <c r="DX47" s="185"/>
      <c r="DY47" s="185"/>
      <c r="DZ47" s="185"/>
      <c r="EA47" s="185"/>
      <c r="EB47" s="185"/>
      <c r="EC47" s="185"/>
      <c r="ED47" s="185"/>
      <c r="EE47" s="185"/>
      <c r="EF47" s="185"/>
      <c r="EG47" s="185"/>
      <c r="EH47" s="185"/>
      <c r="EI47" s="185"/>
      <c r="EJ47" s="186"/>
      <c r="EK47" s="11"/>
    </row>
    <row r="48" spans="2:141" ht="20.25" customHeight="1"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5"/>
      <c r="DW48" s="185"/>
      <c r="DX48" s="185"/>
      <c r="DY48" s="185"/>
      <c r="DZ48" s="185"/>
      <c r="EA48" s="185"/>
      <c r="EB48" s="185"/>
      <c r="EC48" s="185"/>
      <c r="ED48" s="185"/>
      <c r="EE48" s="185"/>
      <c r="EF48" s="185"/>
      <c r="EG48" s="185"/>
      <c r="EH48" s="185"/>
      <c r="EI48" s="185"/>
      <c r="EJ48" s="186"/>
      <c r="EK48" s="11"/>
    </row>
    <row r="49" spans="1:141" ht="20.25" customHeight="1"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  <c r="DG49" s="185"/>
      <c r="DH49" s="185"/>
      <c r="DI49" s="185"/>
      <c r="DJ49" s="185"/>
      <c r="DK49" s="185"/>
      <c r="DL49" s="185"/>
      <c r="DM49" s="185"/>
      <c r="DN49" s="185"/>
      <c r="DO49" s="185"/>
      <c r="DP49" s="185"/>
      <c r="DQ49" s="185"/>
      <c r="DR49" s="185"/>
      <c r="DS49" s="185"/>
      <c r="DT49" s="185"/>
      <c r="DU49" s="185"/>
      <c r="DV49" s="185"/>
      <c r="DW49" s="185"/>
      <c r="DX49" s="185"/>
      <c r="DY49" s="185"/>
      <c r="DZ49" s="185"/>
      <c r="EA49" s="185"/>
      <c r="EB49" s="185"/>
      <c r="EC49" s="185"/>
      <c r="ED49" s="185"/>
      <c r="EE49" s="185"/>
      <c r="EF49" s="185"/>
      <c r="EG49" s="185"/>
      <c r="EH49" s="185"/>
      <c r="EI49" s="185"/>
      <c r="EJ49" s="186"/>
      <c r="EK49" s="11"/>
    </row>
    <row r="50" spans="1:141" ht="20.25" customHeight="1"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85"/>
      <c r="DN50" s="185"/>
      <c r="DO50" s="185"/>
      <c r="DP50" s="185"/>
      <c r="DQ50" s="185"/>
      <c r="DR50" s="185"/>
      <c r="DS50" s="185"/>
      <c r="DT50" s="185"/>
      <c r="DU50" s="185"/>
      <c r="DV50" s="185"/>
      <c r="DW50" s="185"/>
      <c r="DX50" s="185"/>
      <c r="DY50" s="185"/>
      <c r="DZ50" s="185"/>
      <c r="EA50" s="185"/>
      <c r="EB50" s="185"/>
      <c r="EC50" s="185"/>
      <c r="ED50" s="185"/>
      <c r="EE50" s="185"/>
      <c r="EF50" s="185"/>
      <c r="EG50" s="185"/>
      <c r="EH50" s="185"/>
      <c r="EI50" s="185"/>
      <c r="EJ50" s="186"/>
      <c r="EK50" s="11"/>
    </row>
    <row r="51" spans="1:141" ht="20.25" customHeight="1"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5"/>
      <c r="BY51" s="185"/>
      <c r="BZ51" s="185"/>
      <c r="CA51" s="185"/>
      <c r="CB51" s="185"/>
      <c r="CC51" s="185"/>
      <c r="CD51" s="185"/>
      <c r="CE51" s="185"/>
      <c r="CF51" s="185"/>
      <c r="CG51" s="185"/>
      <c r="CH51" s="185"/>
      <c r="CI51" s="185"/>
      <c r="CJ51" s="185"/>
      <c r="CK51" s="185"/>
      <c r="CL51" s="185"/>
      <c r="CM51" s="185"/>
      <c r="CN51" s="185"/>
      <c r="CO51" s="185"/>
      <c r="CP51" s="185"/>
      <c r="CQ51" s="185"/>
      <c r="CR51" s="185"/>
      <c r="CS51" s="185"/>
      <c r="CT51" s="185"/>
      <c r="CU51" s="185"/>
      <c r="CV51" s="185"/>
      <c r="CW51" s="185"/>
      <c r="CX51" s="185"/>
      <c r="CY51" s="185"/>
      <c r="CZ51" s="185"/>
      <c r="DA51" s="185"/>
      <c r="DB51" s="185"/>
      <c r="DC51" s="185"/>
      <c r="DD51" s="185"/>
      <c r="DE51" s="185"/>
      <c r="DF51" s="185"/>
      <c r="DG51" s="185"/>
      <c r="DH51" s="185"/>
      <c r="DI51" s="185"/>
      <c r="DJ51" s="185"/>
      <c r="DK51" s="185"/>
      <c r="DL51" s="185"/>
      <c r="DM51" s="185"/>
      <c r="DN51" s="185"/>
      <c r="DO51" s="185"/>
      <c r="DP51" s="185"/>
      <c r="DQ51" s="185"/>
      <c r="DR51" s="185"/>
      <c r="DS51" s="185"/>
      <c r="DT51" s="185"/>
      <c r="DU51" s="185"/>
      <c r="DV51" s="185"/>
      <c r="DW51" s="185"/>
      <c r="DX51" s="185"/>
      <c r="DY51" s="185"/>
      <c r="DZ51" s="185"/>
      <c r="EA51" s="185"/>
      <c r="EB51" s="185"/>
      <c r="EC51" s="185"/>
      <c r="ED51" s="185"/>
      <c r="EE51" s="185"/>
      <c r="EF51" s="185"/>
      <c r="EG51" s="185"/>
      <c r="EH51" s="185"/>
      <c r="EI51" s="185"/>
      <c r="EJ51" s="186"/>
      <c r="EK51" s="11"/>
    </row>
    <row r="52" spans="1:141" ht="20.25" customHeight="1" thickBot="1">
      <c r="B52" s="187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8"/>
      <c r="BS52" s="188"/>
      <c r="BT52" s="188"/>
      <c r="BU52" s="188"/>
      <c r="BV52" s="188"/>
      <c r="BW52" s="188"/>
      <c r="BX52" s="188"/>
      <c r="BY52" s="188"/>
      <c r="BZ52" s="188"/>
      <c r="CA52" s="188"/>
      <c r="CB52" s="188"/>
      <c r="CC52" s="188"/>
      <c r="CD52" s="188"/>
      <c r="CE52" s="188"/>
      <c r="CF52" s="188"/>
      <c r="CG52" s="188"/>
      <c r="CH52" s="188"/>
      <c r="CI52" s="188"/>
      <c r="CJ52" s="188"/>
      <c r="CK52" s="188"/>
      <c r="CL52" s="188"/>
      <c r="CM52" s="188"/>
      <c r="CN52" s="188"/>
      <c r="CO52" s="188"/>
      <c r="CP52" s="188"/>
      <c r="CQ52" s="188"/>
      <c r="CR52" s="188"/>
      <c r="CS52" s="188"/>
      <c r="CT52" s="188"/>
      <c r="CU52" s="188"/>
      <c r="CV52" s="188"/>
      <c r="CW52" s="188"/>
      <c r="CX52" s="188"/>
      <c r="CY52" s="188"/>
      <c r="CZ52" s="188"/>
      <c r="DA52" s="188"/>
      <c r="DB52" s="188"/>
      <c r="DC52" s="188"/>
      <c r="DD52" s="188"/>
      <c r="DE52" s="188"/>
      <c r="DF52" s="188"/>
      <c r="DG52" s="188"/>
      <c r="DH52" s="188"/>
      <c r="DI52" s="188"/>
      <c r="DJ52" s="188"/>
      <c r="DK52" s="188"/>
      <c r="DL52" s="188"/>
      <c r="DM52" s="188"/>
      <c r="DN52" s="188"/>
      <c r="DO52" s="188"/>
      <c r="DP52" s="188"/>
      <c r="DQ52" s="188"/>
      <c r="DR52" s="188"/>
      <c r="DS52" s="188"/>
      <c r="DT52" s="188"/>
      <c r="DU52" s="188"/>
      <c r="DV52" s="188"/>
      <c r="DW52" s="188"/>
      <c r="DX52" s="188"/>
      <c r="DY52" s="188"/>
      <c r="DZ52" s="188"/>
      <c r="EA52" s="188"/>
      <c r="EB52" s="188"/>
      <c r="EC52" s="188"/>
      <c r="ED52" s="188"/>
      <c r="EE52" s="188"/>
      <c r="EF52" s="188"/>
      <c r="EG52" s="188"/>
      <c r="EH52" s="188"/>
      <c r="EI52" s="188"/>
      <c r="EJ52" s="189"/>
      <c r="EK52" s="11"/>
    </row>
    <row r="53" spans="1:141" ht="20.25" customHeight="1">
      <c r="A53" s="1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2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</row>
  </sheetData>
  <sheetProtection selectLockedCells="1"/>
  <mergeCells count="322">
    <mergeCell ref="CJ37:CK37"/>
    <mergeCell ref="CJ36:CK36"/>
    <mergeCell ref="CJ20:CK20"/>
    <mergeCell ref="CC29:CD29"/>
    <mergeCell ref="A1:EJ1"/>
    <mergeCell ref="BR36:CB36"/>
    <mergeCell ref="BR37:CB37"/>
    <mergeCell ref="AK12:AT12"/>
    <mergeCell ref="AK13:AT13"/>
    <mergeCell ref="X27:AC27"/>
    <mergeCell ref="X32:AC32"/>
    <mergeCell ref="X33:AC33"/>
    <mergeCell ref="X34:AC34"/>
    <mergeCell ref="X35:AC35"/>
    <mergeCell ref="X36:AC36"/>
    <mergeCell ref="BR20:CB20"/>
    <mergeCell ref="BR21:CB21"/>
    <mergeCell ref="BR22:CB22"/>
    <mergeCell ref="X31:AC31"/>
    <mergeCell ref="BE31:BL31"/>
    <mergeCell ref="BE29:BL29"/>
    <mergeCell ref="CV23:CY23"/>
    <mergeCell ref="CP19:CT19"/>
    <mergeCell ref="CV19:CY19"/>
    <mergeCell ref="CV20:CY20"/>
    <mergeCell ref="CV21:CY21"/>
    <mergeCell ref="CC24:CD24"/>
    <mergeCell ref="BR38:CB38"/>
    <mergeCell ref="AE18:BD18"/>
    <mergeCell ref="BR32:CB32"/>
    <mergeCell ref="BR33:CB33"/>
    <mergeCell ref="BR34:CB34"/>
    <mergeCell ref="BR35:CB35"/>
    <mergeCell ref="BE33:BL33"/>
    <mergeCell ref="BE34:BL34"/>
    <mergeCell ref="BE35:BL35"/>
    <mergeCell ref="BE27:BL27"/>
    <mergeCell ref="AE33:BD33"/>
    <mergeCell ref="BE36:BL36"/>
    <mergeCell ref="BE37:BL37"/>
    <mergeCell ref="BE25:BL25"/>
    <mergeCell ref="BR18:CB18"/>
    <mergeCell ref="AE32:BD32"/>
    <mergeCell ref="BE28:BL28"/>
    <mergeCell ref="AE27:BD27"/>
    <mergeCell ref="AE28:BD28"/>
    <mergeCell ref="AE29:BD29"/>
    <mergeCell ref="AE30:BD30"/>
    <mergeCell ref="AE31:BD31"/>
    <mergeCell ref="BE30:BL30"/>
    <mergeCell ref="BE24:BL24"/>
    <mergeCell ref="X39:AC39"/>
    <mergeCell ref="X18:AD18"/>
    <mergeCell ref="X20:AC20"/>
    <mergeCell ref="X21:AC21"/>
    <mergeCell ref="X22:AC22"/>
    <mergeCell ref="X23:AC23"/>
    <mergeCell ref="X38:AC38"/>
    <mergeCell ref="X28:AC28"/>
    <mergeCell ref="X29:AC29"/>
    <mergeCell ref="X30:AC30"/>
    <mergeCell ref="X37:AC37"/>
    <mergeCell ref="AE25:BD25"/>
    <mergeCell ref="BE21:BL21"/>
    <mergeCell ref="CP26:CT26"/>
    <mergeCell ref="CJ21:CK21"/>
    <mergeCell ref="CJ22:CK22"/>
    <mergeCell ref="CJ23:CK23"/>
    <mergeCell ref="CE26:CI26"/>
    <mergeCell ref="CC21:CD21"/>
    <mergeCell ref="CC22:CD22"/>
    <mergeCell ref="CE24:CI24"/>
    <mergeCell ref="CJ26:CK26"/>
    <mergeCell ref="CC23:CD23"/>
    <mergeCell ref="CC26:CD26"/>
    <mergeCell ref="AK2:AY2"/>
    <mergeCell ref="AK4:AY4"/>
    <mergeCell ref="B3:AH3"/>
    <mergeCell ref="B9:G9"/>
    <mergeCell ref="AK3:AY3"/>
    <mergeCell ref="CV24:CY24"/>
    <mergeCell ref="BE20:BL20"/>
    <mergeCell ref="BM23:BQ23"/>
    <mergeCell ref="BM22:BQ22"/>
    <mergeCell ref="X24:AC24"/>
    <mergeCell ref="H8:Q8"/>
    <mergeCell ref="X8:AH8"/>
    <mergeCell ref="R8:W8"/>
    <mergeCell ref="B8:G8"/>
    <mergeCell ref="H9:AH9"/>
    <mergeCell ref="AY7:BD7"/>
    <mergeCell ref="AR9:BD9"/>
    <mergeCell ref="AR8:BD8"/>
    <mergeCell ref="B7:AH7"/>
    <mergeCell ref="CP20:CT20"/>
    <mergeCell ref="CP21:CT21"/>
    <mergeCell ref="CP22:CT22"/>
    <mergeCell ref="CP23:CT23"/>
    <mergeCell ref="BM20:BQ20"/>
    <mergeCell ref="CV37:CY37"/>
    <mergeCell ref="CV38:CY38"/>
    <mergeCell ref="CV39:CY39"/>
    <mergeCell ref="CV25:CY25"/>
    <mergeCell ref="CV26:CY26"/>
    <mergeCell ref="CV35:CY35"/>
    <mergeCell ref="CV36:CY36"/>
    <mergeCell ref="CE27:CI27"/>
    <mergeCell ref="CV18:CY18"/>
    <mergeCell ref="CP24:CT24"/>
    <mergeCell ref="CP25:CT25"/>
    <mergeCell ref="CJ18:CK18"/>
    <mergeCell ref="CP18:CT18"/>
    <mergeCell ref="CV22:CY22"/>
    <mergeCell ref="CE18:CI18"/>
    <mergeCell ref="CE35:CI35"/>
    <mergeCell ref="CE36:CI36"/>
    <mergeCell ref="CE37:CI37"/>
    <mergeCell ref="CE38:CI38"/>
    <mergeCell ref="CE39:CI39"/>
    <mergeCell ref="CP35:CT35"/>
    <mergeCell ref="CP38:CT38"/>
    <mergeCell ref="CP39:CT39"/>
    <mergeCell ref="CP36:CT36"/>
    <mergeCell ref="CV33:CY33"/>
    <mergeCell ref="CV34:CY34"/>
    <mergeCell ref="CV27:CY27"/>
    <mergeCell ref="CV28:CY28"/>
    <mergeCell ref="CV29:CY29"/>
    <mergeCell ref="CV30:CY30"/>
    <mergeCell ref="CV31:CY31"/>
    <mergeCell ref="CV32:CY32"/>
    <mergeCell ref="CE32:CI32"/>
    <mergeCell ref="CE33:CI33"/>
    <mergeCell ref="CE34:CI34"/>
    <mergeCell ref="CP27:CT27"/>
    <mergeCell ref="CP28:CT28"/>
    <mergeCell ref="CP29:CT29"/>
    <mergeCell ref="CP30:CT30"/>
    <mergeCell ref="CP34:CT34"/>
    <mergeCell ref="CP31:CT31"/>
    <mergeCell ref="CP32:CT32"/>
    <mergeCell ref="CP33:CT33"/>
    <mergeCell ref="CJ28:CK28"/>
    <mergeCell ref="CJ27:CK27"/>
    <mergeCell ref="CP37:CT37"/>
    <mergeCell ref="CE30:CI30"/>
    <mergeCell ref="CE31:CI31"/>
    <mergeCell ref="CJ30:CK30"/>
    <mergeCell ref="CJ31:CK31"/>
    <mergeCell ref="CJ32:CK32"/>
    <mergeCell ref="BE38:BL38"/>
    <mergeCell ref="BE39:BL39"/>
    <mergeCell ref="BM38:BQ38"/>
    <mergeCell ref="BM39:BQ39"/>
    <mergeCell ref="CC38:CD38"/>
    <mergeCell ref="CC39:CD39"/>
    <mergeCell ref="BR39:CB39"/>
    <mergeCell ref="CC35:CD35"/>
    <mergeCell ref="CC32:CD32"/>
    <mergeCell ref="CC33:CD33"/>
    <mergeCell ref="CC34:CD34"/>
    <mergeCell ref="CC36:CD36"/>
    <mergeCell ref="CC37:CD37"/>
    <mergeCell ref="BM32:BQ32"/>
    <mergeCell ref="BM31:BQ31"/>
    <mergeCell ref="BM30:BQ30"/>
    <mergeCell ref="BR30:CB30"/>
    <mergeCell ref="BR31:CB31"/>
    <mergeCell ref="R27:W27"/>
    <mergeCell ref="B39:C39"/>
    <mergeCell ref="R28:W28"/>
    <mergeCell ref="D31:Q31"/>
    <mergeCell ref="D32:Q32"/>
    <mergeCell ref="R29:W29"/>
    <mergeCell ref="R30:W30"/>
    <mergeCell ref="R37:W37"/>
    <mergeCell ref="R38:W38"/>
    <mergeCell ref="R39:W39"/>
    <mergeCell ref="R31:W31"/>
    <mergeCell ref="R32:W32"/>
    <mergeCell ref="R33:W33"/>
    <mergeCell ref="R34:W34"/>
    <mergeCell ref="R35:W35"/>
    <mergeCell ref="R36:W36"/>
    <mergeCell ref="D29:Q29"/>
    <mergeCell ref="B27:C27"/>
    <mergeCell ref="B28:C28"/>
    <mergeCell ref="B30:C30"/>
    <mergeCell ref="B31:C31"/>
    <mergeCell ref="B33:C33"/>
    <mergeCell ref="D30:Q30"/>
    <mergeCell ref="B34:C34"/>
    <mergeCell ref="B29:C29"/>
    <mergeCell ref="D27:Q27"/>
    <mergeCell ref="D28:Q28"/>
    <mergeCell ref="B32:C32"/>
    <mergeCell ref="D39:Q39"/>
    <mergeCell ref="D33:Q33"/>
    <mergeCell ref="D34:Q34"/>
    <mergeCell ref="D35:Q35"/>
    <mergeCell ref="D36:Q36"/>
    <mergeCell ref="D37:Q37"/>
    <mergeCell ref="D38:Q38"/>
    <mergeCell ref="B37:C37"/>
    <mergeCell ref="B38:C38"/>
    <mergeCell ref="B35:C35"/>
    <mergeCell ref="B36:C36"/>
    <mergeCell ref="D26:Q26"/>
    <mergeCell ref="AU13:BD13"/>
    <mergeCell ref="B26:C26"/>
    <mergeCell ref="BM21:BQ21"/>
    <mergeCell ref="BM24:BQ24"/>
    <mergeCell ref="BR23:CB23"/>
    <mergeCell ref="BR24:CB24"/>
    <mergeCell ref="D19:Q19"/>
    <mergeCell ref="D21:Q21"/>
    <mergeCell ref="D22:Q22"/>
    <mergeCell ref="D23:Q23"/>
    <mergeCell ref="D24:Q24"/>
    <mergeCell ref="X26:AC26"/>
    <mergeCell ref="AE26:BD26"/>
    <mergeCell ref="R22:W22"/>
    <mergeCell ref="R23:W23"/>
    <mergeCell ref="R24:W24"/>
    <mergeCell ref="R26:W26"/>
    <mergeCell ref="R18:W18"/>
    <mergeCell ref="R19:W19"/>
    <mergeCell ref="X25:AC25"/>
    <mergeCell ref="R20:W20"/>
    <mergeCell ref="B24:C24"/>
    <mergeCell ref="AE22:BD22"/>
    <mergeCell ref="R25:W25"/>
    <mergeCell ref="B25:C25"/>
    <mergeCell ref="B20:C20"/>
    <mergeCell ref="B21:C21"/>
    <mergeCell ref="D20:Q20"/>
    <mergeCell ref="B22:C22"/>
    <mergeCell ref="B23:C23"/>
    <mergeCell ref="D25:Q25"/>
    <mergeCell ref="B10:G10"/>
    <mergeCell ref="B12:G12"/>
    <mergeCell ref="H12:AH12"/>
    <mergeCell ref="H10:AH10"/>
    <mergeCell ref="H11:Q11"/>
    <mergeCell ref="D18:Q18"/>
    <mergeCell ref="AE20:BD20"/>
    <mergeCell ref="AE21:BD21"/>
    <mergeCell ref="AK14:AO14"/>
    <mergeCell ref="R21:W21"/>
    <mergeCell ref="X11:AH11"/>
    <mergeCell ref="R11:W11"/>
    <mergeCell ref="H14:AH14"/>
    <mergeCell ref="H13:AH13"/>
    <mergeCell ref="AU12:BD12"/>
    <mergeCell ref="AU14:BD14"/>
    <mergeCell ref="BM37:BQ37"/>
    <mergeCell ref="BM36:BQ36"/>
    <mergeCell ref="BM35:BQ35"/>
    <mergeCell ref="BM34:BQ34"/>
    <mergeCell ref="BM33:BQ33"/>
    <mergeCell ref="BM27:BQ27"/>
    <mergeCell ref="BM26:BQ26"/>
    <mergeCell ref="BM28:BQ28"/>
    <mergeCell ref="BM29:BQ29"/>
    <mergeCell ref="BR26:CB26"/>
    <mergeCell ref="BR27:CB27"/>
    <mergeCell ref="BR28:CB28"/>
    <mergeCell ref="CE28:CI28"/>
    <mergeCell ref="CE29:CI29"/>
    <mergeCell ref="BR29:CB29"/>
    <mergeCell ref="CC30:CD30"/>
    <mergeCell ref="CC31:CD31"/>
    <mergeCell ref="CC27:CD27"/>
    <mergeCell ref="CC28:CD28"/>
    <mergeCell ref="CJ35:CK35"/>
    <mergeCell ref="AE34:BD34"/>
    <mergeCell ref="AE35:BD35"/>
    <mergeCell ref="CJ25:CK25"/>
    <mergeCell ref="CJ29:CK29"/>
    <mergeCell ref="BE18:BL18"/>
    <mergeCell ref="CE25:CI25"/>
    <mergeCell ref="CC20:CD20"/>
    <mergeCell ref="CE20:CI20"/>
    <mergeCell ref="CJ33:CK33"/>
    <mergeCell ref="BM25:BQ25"/>
    <mergeCell ref="CC25:CD25"/>
    <mergeCell ref="BR25:CB25"/>
    <mergeCell ref="BE32:BL32"/>
    <mergeCell ref="BE22:BL22"/>
    <mergeCell ref="BE26:BL26"/>
    <mergeCell ref="BE23:BL23"/>
    <mergeCell ref="CC18:CD18"/>
    <mergeCell ref="CJ24:CK24"/>
    <mergeCell ref="CE21:CI21"/>
    <mergeCell ref="CE22:CI22"/>
    <mergeCell ref="CE23:CI23"/>
    <mergeCell ref="AE23:BD23"/>
    <mergeCell ref="AE24:BD24"/>
    <mergeCell ref="AK5:AY5"/>
    <mergeCell ref="B50:EJ50"/>
    <mergeCell ref="B51:EJ51"/>
    <mergeCell ref="B52:EJ52"/>
    <mergeCell ref="B41:EJ41"/>
    <mergeCell ref="B42:EJ42"/>
    <mergeCell ref="B43:EJ43"/>
    <mergeCell ref="B44:EJ44"/>
    <mergeCell ref="B45:EJ45"/>
    <mergeCell ref="B46:EJ46"/>
    <mergeCell ref="B47:EJ47"/>
    <mergeCell ref="B48:EJ48"/>
    <mergeCell ref="B49:EJ49"/>
    <mergeCell ref="AE37:BD37"/>
    <mergeCell ref="AE38:BD38"/>
    <mergeCell ref="AE39:BD39"/>
    <mergeCell ref="AR10:BD10"/>
    <mergeCell ref="AP14:AT14"/>
    <mergeCell ref="CJ38:CK38"/>
    <mergeCell ref="CJ39:CK39"/>
    <mergeCell ref="AE36:BD36"/>
    <mergeCell ref="BM18:BQ18"/>
    <mergeCell ref="CC19:CM19"/>
    <mergeCell ref="CJ34:CK34"/>
  </mergeCells>
  <phoneticPr fontId="2"/>
  <conditionalFormatting sqref="DA11:DB11">
    <cfRule type="expression" dxfId="0" priority="9" stopIfTrue="1">
      <formula>#REF!="オリジナル文章"</formula>
    </cfRule>
  </conditionalFormatting>
  <dataValidations count="8">
    <dataValidation imeMode="halfAlpha" allowBlank="1" showInputMessage="1" showErrorMessage="1" sqref="H12 H10 H15:AH15 CV20:CV39 R20:R39" xr:uid="{00000000-0002-0000-0000-000000000000}"/>
    <dataValidation imeMode="hiragana" allowBlank="1" showInputMessage="1" showErrorMessage="1" sqref="H8:H9 H11" xr:uid="{00000000-0002-0000-0000-000001000000}"/>
    <dataValidation type="list" allowBlank="1" showInputMessage="1" showErrorMessage="1" sqref="X20:AC39" xr:uid="{00000000-0002-0000-0000-000002000000}">
      <formula1>INDIRECT("都道府県")</formula1>
    </dataValidation>
    <dataValidation showDropDown="1" showInputMessage="1" showErrorMessage="1" sqref="CE20:CE39" xr:uid="{00000000-0002-0000-0000-000003000000}"/>
    <dataValidation type="list" allowBlank="1" showInputMessage="1" showErrorMessage="1" sqref="CJ20:CL39" xr:uid="{00000000-0002-0000-0000-000004000000}">
      <formula1>$EM$6:$EM$7</formula1>
    </dataValidation>
    <dataValidation type="list" allowBlank="1" showInputMessage="1" showErrorMessage="1" sqref="CO20:CO39" xr:uid="{00000000-0002-0000-0000-000005000000}">
      <formula1>$EN$6</formula1>
    </dataValidation>
    <dataValidation type="list" allowBlank="1" showInputMessage="1" showErrorMessage="1" sqref="AR10:BD10" xr:uid="{00000000-0002-0000-0000-000006000000}">
      <formula1>$EP$6:$EP$11</formula1>
    </dataValidation>
    <dataValidation type="list" allowBlank="1" showInputMessage="1" showErrorMessage="1" sqref="CC20:CD39" xr:uid="{00000000-0002-0000-0000-000007000000}">
      <formula1>$EL$6:$EL$14</formula1>
    </dataValidation>
  </dataValidations>
  <hyperlinks>
    <hyperlink ref="D4" r:id="rId1" xr:uid="{00000000-0004-0000-0000-000000000000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2" orientation="landscape" horizontalDpi="4294967294" verticalDpi="4294967294" r:id="rId2"/>
  <headerFooter alignWithMargins="0"/>
  <ignoredErrors>
    <ignoredError sqref="DD20 DD19 DD22:DD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H115"/>
  <sheetViews>
    <sheetView zoomScale="70" zoomScaleNormal="70" zoomScalePageLayoutView="70" workbookViewId="0">
      <selection activeCell="B48" sqref="B48"/>
    </sheetView>
  </sheetViews>
  <sheetFormatPr baseColWidth="10" defaultColWidth="8.6640625" defaultRowHeight="17"/>
  <cols>
    <col min="1" max="1" width="2.6640625" style="84" customWidth="1"/>
    <col min="2" max="2" width="22.1640625" style="84" customWidth="1"/>
    <col min="3" max="3" width="58.33203125" style="84" customWidth="1"/>
    <col min="4" max="4" width="16.6640625" style="84" customWidth="1"/>
    <col min="5" max="5" width="14.5" style="84" customWidth="1"/>
    <col min="6" max="6" width="14.5" style="85" customWidth="1"/>
    <col min="7" max="16384" width="8.6640625" style="84"/>
  </cols>
  <sheetData>
    <row r="1" spans="1:7" s="65" customFormat="1" ht="18" thickBot="1">
      <c r="B1" s="65" t="s">
        <v>106</v>
      </c>
      <c r="F1" s="85"/>
      <c r="G1" s="65" t="s">
        <v>954</v>
      </c>
    </row>
    <row r="2" spans="1:7" ht="28.25" customHeight="1">
      <c r="A2" s="86"/>
      <c r="B2" s="66" t="s">
        <v>23</v>
      </c>
      <c r="C2" s="67" t="s">
        <v>85</v>
      </c>
      <c r="D2" s="67" t="s">
        <v>958</v>
      </c>
      <c r="E2" s="68" t="s">
        <v>953</v>
      </c>
      <c r="F2" s="87" t="s">
        <v>956</v>
      </c>
      <c r="G2" s="69" t="s">
        <v>957</v>
      </c>
    </row>
    <row r="3" spans="1:7" s="65" customFormat="1">
      <c r="A3" s="88"/>
      <c r="B3" s="70"/>
      <c r="C3" s="89" t="s">
        <v>1057</v>
      </c>
      <c r="D3" s="71"/>
      <c r="E3" s="90"/>
      <c r="F3" s="91">
        <v>0</v>
      </c>
      <c r="G3" s="72"/>
    </row>
    <row r="4" spans="1:7" s="65" customFormat="1">
      <c r="A4" s="88"/>
      <c r="B4" s="171" t="s">
        <v>960</v>
      </c>
      <c r="C4" s="172" t="s">
        <v>961</v>
      </c>
      <c r="D4" s="170">
        <v>6480</v>
      </c>
      <c r="E4" s="173">
        <v>0</v>
      </c>
      <c r="F4" s="174">
        <v>0</v>
      </c>
      <c r="G4" s="175">
        <v>6000</v>
      </c>
    </row>
    <row r="5" spans="1:7" s="65" customFormat="1">
      <c r="A5" s="88"/>
      <c r="B5" s="70" t="s">
        <v>962</v>
      </c>
      <c r="C5" s="73" t="s">
        <v>963</v>
      </c>
      <c r="D5" s="71">
        <v>3888</v>
      </c>
      <c r="E5" s="90">
        <v>0</v>
      </c>
      <c r="F5" s="91">
        <v>0</v>
      </c>
      <c r="G5" s="72">
        <v>3600</v>
      </c>
    </row>
    <row r="6" spans="1:7" s="65" customFormat="1">
      <c r="A6" s="88"/>
      <c r="B6" s="171" t="s">
        <v>964</v>
      </c>
      <c r="C6" s="172" t="s">
        <v>965</v>
      </c>
      <c r="D6" s="170">
        <v>7560</v>
      </c>
      <c r="E6" s="173">
        <v>0</v>
      </c>
      <c r="F6" s="174">
        <v>0</v>
      </c>
      <c r="G6" s="175">
        <v>7000</v>
      </c>
    </row>
    <row r="7" spans="1:7" s="65" customFormat="1">
      <c r="A7" s="88"/>
      <c r="B7" s="171" t="s">
        <v>966</v>
      </c>
      <c r="C7" s="172" t="s">
        <v>967</v>
      </c>
      <c r="D7" s="170">
        <v>6480</v>
      </c>
      <c r="E7" s="173">
        <v>0</v>
      </c>
      <c r="F7" s="174">
        <v>0</v>
      </c>
      <c r="G7" s="175">
        <v>6000</v>
      </c>
    </row>
    <row r="8" spans="1:7" s="65" customFormat="1">
      <c r="A8" s="88"/>
      <c r="B8" s="70" t="s">
        <v>968</v>
      </c>
      <c r="C8" s="73" t="s">
        <v>969</v>
      </c>
      <c r="D8" s="71">
        <v>3888</v>
      </c>
      <c r="E8" s="90">
        <v>0</v>
      </c>
      <c r="F8" s="91">
        <v>0</v>
      </c>
      <c r="G8" s="72">
        <v>3600</v>
      </c>
    </row>
    <row r="9" spans="1:7" s="65" customFormat="1">
      <c r="A9" s="88"/>
      <c r="B9" s="70" t="s">
        <v>970</v>
      </c>
      <c r="C9" s="73" t="s">
        <v>971</v>
      </c>
      <c r="D9" s="71">
        <v>3240</v>
      </c>
      <c r="E9" s="90">
        <v>0</v>
      </c>
      <c r="F9" s="91">
        <v>0</v>
      </c>
      <c r="G9" s="72">
        <v>3000</v>
      </c>
    </row>
    <row r="10" spans="1:7" s="65" customFormat="1">
      <c r="A10" s="88"/>
      <c r="B10" s="70" t="s">
        <v>972</v>
      </c>
      <c r="C10" s="73" t="s">
        <v>973</v>
      </c>
      <c r="D10" s="71">
        <v>2592</v>
      </c>
      <c r="E10" s="90">
        <v>0</v>
      </c>
      <c r="F10" s="91">
        <v>0</v>
      </c>
      <c r="G10" s="72">
        <v>2400</v>
      </c>
    </row>
    <row r="11" spans="1:7" s="65" customFormat="1">
      <c r="A11" s="88"/>
      <c r="B11" s="70" t="s">
        <v>974</v>
      </c>
      <c r="C11" s="73" t="s">
        <v>1021</v>
      </c>
      <c r="D11" s="71">
        <v>1620</v>
      </c>
      <c r="E11" s="90">
        <v>0</v>
      </c>
      <c r="F11" s="91">
        <v>0</v>
      </c>
      <c r="G11" s="72">
        <v>1500</v>
      </c>
    </row>
    <row r="12" spans="1:7" s="65" customFormat="1">
      <c r="A12" s="88"/>
      <c r="B12" s="70" t="s">
        <v>975</v>
      </c>
      <c r="C12" s="73" t="s">
        <v>1060</v>
      </c>
      <c r="D12" s="71">
        <v>1350</v>
      </c>
      <c r="E12" s="90">
        <v>0</v>
      </c>
      <c r="F12" s="91">
        <v>0</v>
      </c>
      <c r="G12" s="72">
        <v>1250</v>
      </c>
    </row>
    <row r="13" spans="1:7" s="65" customFormat="1">
      <c r="A13" s="88"/>
      <c r="B13" s="70" t="s">
        <v>976</v>
      </c>
      <c r="C13" s="73" t="s">
        <v>1008</v>
      </c>
      <c r="D13" s="71">
        <v>1944</v>
      </c>
      <c r="E13" s="90">
        <v>0</v>
      </c>
      <c r="F13" s="91">
        <v>0</v>
      </c>
      <c r="G13" s="72">
        <v>1800</v>
      </c>
    </row>
    <row r="14" spans="1:7" s="65" customFormat="1">
      <c r="A14" s="88"/>
      <c r="B14" s="70" t="s">
        <v>977</v>
      </c>
      <c r="C14" s="73" t="s">
        <v>1010</v>
      </c>
      <c r="D14" s="71">
        <v>1458</v>
      </c>
      <c r="E14" s="90">
        <v>0</v>
      </c>
      <c r="F14" s="91">
        <v>0</v>
      </c>
      <c r="G14" s="72">
        <v>1350</v>
      </c>
    </row>
    <row r="15" spans="1:7" s="65" customFormat="1">
      <c r="A15" s="88"/>
      <c r="B15" s="70" t="s">
        <v>978</v>
      </c>
      <c r="C15" s="73" t="s">
        <v>1012</v>
      </c>
      <c r="D15" s="71">
        <v>1944</v>
      </c>
      <c r="E15" s="90">
        <v>0</v>
      </c>
      <c r="F15" s="91">
        <v>0</v>
      </c>
      <c r="G15" s="72">
        <v>1800</v>
      </c>
    </row>
    <row r="16" spans="1:7" s="65" customFormat="1">
      <c r="A16" s="88"/>
      <c r="B16" s="70" t="s">
        <v>979</v>
      </c>
      <c r="C16" s="73" t="s">
        <v>1000</v>
      </c>
      <c r="D16" s="71">
        <v>1350</v>
      </c>
      <c r="E16" s="90">
        <v>0</v>
      </c>
      <c r="F16" s="91">
        <v>0</v>
      </c>
      <c r="G16" s="72">
        <v>1250</v>
      </c>
    </row>
    <row r="17" spans="1:7" s="65" customFormat="1">
      <c r="A17" s="88"/>
      <c r="B17" s="70" t="s">
        <v>980</v>
      </c>
      <c r="C17" s="73" t="s">
        <v>981</v>
      </c>
      <c r="D17" s="71">
        <v>1944</v>
      </c>
      <c r="E17" s="90">
        <v>0</v>
      </c>
      <c r="F17" s="91">
        <v>0</v>
      </c>
      <c r="G17" s="72">
        <v>1800</v>
      </c>
    </row>
    <row r="18" spans="1:7" s="65" customFormat="1">
      <c r="A18" s="88"/>
      <c r="B18" s="70" t="s">
        <v>982</v>
      </c>
      <c r="C18" s="73" t="s">
        <v>983</v>
      </c>
      <c r="D18" s="71">
        <v>1350</v>
      </c>
      <c r="E18" s="90">
        <v>0</v>
      </c>
      <c r="F18" s="91">
        <v>0</v>
      </c>
      <c r="G18" s="72">
        <v>1250</v>
      </c>
    </row>
    <row r="19" spans="1:7" s="65" customFormat="1">
      <c r="A19" s="88"/>
      <c r="B19" s="70" t="s">
        <v>984</v>
      </c>
      <c r="C19" s="73" t="s">
        <v>1061</v>
      </c>
      <c r="D19" s="71">
        <v>648</v>
      </c>
      <c r="E19" s="90">
        <v>0</v>
      </c>
      <c r="F19" s="91">
        <v>0</v>
      </c>
      <c r="G19" s="72">
        <v>600</v>
      </c>
    </row>
    <row r="20" spans="1:7" s="65" customFormat="1">
      <c r="A20" s="88"/>
      <c r="B20" s="70" t="s">
        <v>1112</v>
      </c>
      <c r="C20" s="73" t="s">
        <v>1006</v>
      </c>
      <c r="D20" s="71">
        <v>1728</v>
      </c>
      <c r="E20" s="90">
        <v>0</v>
      </c>
      <c r="F20" s="91">
        <v>0</v>
      </c>
      <c r="G20" s="72">
        <v>1600</v>
      </c>
    </row>
    <row r="21" spans="1:7" s="65" customFormat="1">
      <c r="A21" s="88"/>
      <c r="B21" s="108" t="s">
        <v>1079</v>
      </c>
      <c r="C21" s="92" t="s">
        <v>1113</v>
      </c>
      <c r="D21" s="74">
        <v>4298</v>
      </c>
      <c r="E21" s="93">
        <v>1</v>
      </c>
      <c r="F21" s="94"/>
      <c r="G21" s="95">
        <v>3980</v>
      </c>
    </row>
    <row r="22" spans="1:7" s="65" customFormat="1">
      <c r="A22" s="88"/>
      <c r="B22" s="108" t="s">
        <v>1080</v>
      </c>
      <c r="C22" s="92" t="s">
        <v>1098</v>
      </c>
      <c r="D22" s="74">
        <v>3510</v>
      </c>
      <c r="E22" s="93">
        <v>1</v>
      </c>
      <c r="F22" s="94"/>
      <c r="G22" s="95">
        <v>3250</v>
      </c>
    </row>
    <row r="23" spans="1:7" s="65" customFormat="1">
      <c r="A23" s="88"/>
      <c r="B23" s="70" t="s">
        <v>985</v>
      </c>
      <c r="C23" s="73" t="s">
        <v>1055</v>
      </c>
      <c r="D23" s="71">
        <v>1944</v>
      </c>
      <c r="E23" s="90">
        <v>0</v>
      </c>
      <c r="F23" s="91">
        <v>0</v>
      </c>
      <c r="G23" s="72">
        <v>1800</v>
      </c>
    </row>
    <row r="24" spans="1:7" s="65" customFormat="1">
      <c r="A24" s="88"/>
      <c r="B24" s="70" t="s">
        <v>986</v>
      </c>
      <c r="C24" s="73" t="s">
        <v>1056</v>
      </c>
      <c r="D24" s="71">
        <v>2916</v>
      </c>
      <c r="E24" s="90">
        <v>0</v>
      </c>
      <c r="F24" s="91">
        <v>0</v>
      </c>
      <c r="G24" s="72">
        <v>2700</v>
      </c>
    </row>
    <row r="25" spans="1:7" s="179" customFormat="1">
      <c r="A25" s="176"/>
      <c r="B25" s="70" t="s">
        <v>1081</v>
      </c>
      <c r="C25" s="177" t="s">
        <v>1090</v>
      </c>
      <c r="D25" s="71">
        <v>1760</v>
      </c>
      <c r="E25" s="90">
        <v>0</v>
      </c>
      <c r="F25" s="91">
        <v>0</v>
      </c>
      <c r="G25" s="178">
        <v>1630</v>
      </c>
    </row>
    <row r="26" spans="1:7" s="65" customFormat="1">
      <c r="A26" s="88"/>
      <c r="B26" s="70" t="s">
        <v>987</v>
      </c>
      <c r="C26" s="73" t="s">
        <v>988</v>
      </c>
      <c r="D26" s="71">
        <v>3888</v>
      </c>
      <c r="E26" s="90">
        <v>0</v>
      </c>
      <c r="F26" s="91">
        <v>0</v>
      </c>
      <c r="G26" s="72">
        <v>3600</v>
      </c>
    </row>
    <row r="27" spans="1:7" s="65" customFormat="1">
      <c r="A27" s="88"/>
      <c r="B27" s="70" t="s">
        <v>989</v>
      </c>
      <c r="C27" s="73" t="s">
        <v>990</v>
      </c>
      <c r="D27" s="71">
        <v>2592</v>
      </c>
      <c r="E27" s="90">
        <v>0</v>
      </c>
      <c r="F27" s="91">
        <v>0</v>
      </c>
      <c r="G27" s="72">
        <v>2400</v>
      </c>
    </row>
    <row r="28" spans="1:7" s="65" customFormat="1" ht="18" customHeight="1">
      <c r="A28" s="88"/>
      <c r="B28" s="70" t="s">
        <v>991</v>
      </c>
      <c r="C28" s="73" t="s">
        <v>992</v>
      </c>
      <c r="D28" s="71">
        <v>1782</v>
      </c>
      <c r="E28" s="90">
        <v>0</v>
      </c>
      <c r="F28" s="91">
        <v>0</v>
      </c>
      <c r="G28" s="72">
        <v>1650</v>
      </c>
    </row>
    <row r="29" spans="1:7" s="65" customFormat="1" ht="18" customHeight="1">
      <c r="A29" s="88"/>
      <c r="B29" s="96" t="s">
        <v>1082</v>
      </c>
      <c r="C29" s="97" t="s">
        <v>1114</v>
      </c>
      <c r="D29" s="75">
        <v>3240</v>
      </c>
      <c r="E29" s="98">
        <v>0</v>
      </c>
      <c r="F29" s="99"/>
      <c r="G29" s="100">
        <v>3000</v>
      </c>
    </row>
    <row r="30" spans="1:7" s="65" customFormat="1" ht="18" customHeight="1">
      <c r="A30" s="88"/>
      <c r="B30" s="96" t="s">
        <v>1083</v>
      </c>
      <c r="C30" s="97" t="s">
        <v>1115</v>
      </c>
      <c r="D30" s="75">
        <v>1404</v>
      </c>
      <c r="E30" s="98">
        <v>0</v>
      </c>
      <c r="F30" s="99"/>
      <c r="G30" s="100">
        <v>1300</v>
      </c>
    </row>
    <row r="31" spans="1:7" s="65" customFormat="1">
      <c r="A31" s="88"/>
      <c r="B31" s="76"/>
      <c r="C31" s="101" t="s">
        <v>1058</v>
      </c>
      <c r="D31" s="77">
        <f t="shared" ref="D31" si="0">ROUND(G31*1.08,0)</f>
        <v>0</v>
      </c>
      <c r="E31" s="102"/>
      <c r="F31" s="103"/>
      <c r="G31" s="78"/>
    </row>
    <row r="32" spans="1:7" s="65" customFormat="1">
      <c r="A32" s="88"/>
      <c r="B32" s="76" t="s">
        <v>993</v>
      </c>
      <c r="C32" s="79" t="s">
        <v>994</v>
      </c>
      <c r="D32" s="77">
        <f>ROUND(G32*1.08,0)</f>
        <v>1026</v>
      </c>
      <c r="E32" s="102">
        <v>0</v>
      </c>
      <c r="F32" s="103">
        <v>0</v>
      </c>
      <c r="G32" s="78">
        <v>950</v>
      </c>
    </row>
    <row r="33" spans="1:7" s="65" customFormat="1">
      <c r="A33" s="88"/>
      <c r="B33" s="76" t="s">
        <v>995</v>
      </c>
      <c r="C33" s="79" t="s">
        <v>996</v>
      </c>
      <c r="D33" s="77">
        <f t="shared" ref="D33:D71" si="1">ROUND(G33*1.08,0)</f>
        <v>648</v>
      </c>
      <c r="E33" s="102">
        <v>0</v>
      </c>
      <c r="F33" s="103">
        <v>0</v>
      </c>
      <c r="G33" s="78">
        <v>600</v>
      </c>
    </row>
    <row r="34" spans="1:7" s="65" customFormat="1">
      <c r="A34" s="88"/>
      <c r="B34" s="76" t="s">
        <v>997</v>
      </c>
      <c r="C34" s="79" t="s">
        <v>998</v>
      </c>
      <c r="D34" s="77">
        <f t="shared" si="1"/>
        <v>648</v>
      </c>
      <c r="E34" s="102">
        <v>0</v>
      </c>
      <c r="F34" s="103">
        <v>0</v>
      </c>
      <c r="G34" s="78">
        <v>600</v>
      </c>
    </row>
    <row r="35" spans="1:7" s="65" customFormat="1">
      <c r="A35" s="88"/>
      <c r="B35" s="76" t="s">
        <v>999</v>
      </c>
      <c r="C35" s="79" t="s">
        <v>1000</v>
      </c>
      <c r="D35" s="77">
        <f t="shared" si="1"/>
        <v>648</v>
      </c>
      <c r="E35" s="102">
        <v>0</v>
      </c>
      <c r="F35" s="103">
        <v>0</v>
      </c>
      <c r="G35" s="78">
        <v>600</v>
      </c>
    </row>
    <row r="36" spans="1:7" s="65" customFormat="1">
      <c r="A36" s="88"/>
      <c r="B36" s="76" t="s">
        <v>1001</v>
      </c>
      <c r="C36" s="79" t="s">
        <v>1002</v>
      </c>
      <c r="D36" s="77">
        <f t="shared" si="1"/>
        <v>648</v>
      </c>
      <c r="E36" s="102">
        <v>0</v>
      </c>
      <c r="F36" s="103">
        <v>0</v>
      </c>
      <c r="G36" s="78">
        <v>600</v>
      </c>
    </row>
    <row r="37" spans="1:7" s="65" customFormat="1">
      <c r="A37" s="88"/>
      <c r="B37" s="76" t="s">
        <v>1003</v>
      </c>
      <c r="C37" s="79" t="s">
        <v>1004</v>
      </c>
      <c r="D37" s="77">
        <f t="shared" si="1"/>
        <v>648</v>
      </c>
      <c r="E37" s="102">
        <v>0</v>
      </c>
      <c r="F37" s="103">
        <v>0</v>
      </c>
      <c r="G37" s="78">
        <v>600</v>
      </c>
    </row>
    <row r="38" spans="1:7" s="65" customFormat="1">
      <c r="A38" s="88"/>
      <c r="B38" s="76" t="s">
        <v>1005</v>
      </c>
      <c r="C38" s="79" t="s">
        <v>1006</v>
      </c>
      <c r="D38" s="77">
        <f t="shared" si="1"/>
        <v>648</v>
      </c>
      <c r="E38" s="102">
        <v>0</v>
      </c>
      <c r="F38" s="103">
        <v>0</v>
      </c>
      <c r="G38" s="78">
        <v>600</v>
      </c>
    </row>
    <row r="39" spans="1:7" s="65" customFormat="1">
      <c r="A39" s="88"/>
      <c r="B39" s="76" t="s">
        <v>1007</v>
      </c>
      <c r="C39" s="79" t="s">
        <v>1008</v>
      </c>
      <c r="D39" s="77">
        <f t="shared" si="1"/>
        <v>778</v>
      </c>
      <c r="E39" s="102">
        <v>0</v>
      </c>
      <c r="F39" s="103">
        <v>0</v>
      </c>
      <c r="G39" s="78">
        <v>720</v>
      </c>
    </row>
    <row r="40" spans="1:7">
      <c r="A40" s="86"/>
      <c r="B40" s="76" t="s">
        <v>1109</v>
      </c>
      <c r="C40" s="79" t="s">
        <v>1110</v>
      </c>
      <c r="D40" s="77">
        <f t="shared" si="1"/>
        <v>778</v>
      </c>
      <c r="E40" s="102">
        <v>0</v>
      </c>
      <c r="F40" s="103">
        <v>0</v>
      </c>
      <c r="G40" s="78">
        <v>720</v>
      </c>
    </row>
    <row r="41" spans="1:7" s="65" customFormat="1">
      <c r="A41" s="88"/>
      <c r="B41" s="76" t="s">
        <v>1009</v>
      </c>
      <c r="C41" s="79" t="s">
        <v>1010</v>
      </c>
      <c r="D41" s="77">
        <f t="shared" si="1"/>
        <v>648</v>
      </c>
      <c r="E41" s="102">
        <v>0</v>
      </c>
      <c r="F41" s="103">
        <v>0</v>
      </c>
      <c r="G41" s="78">
        <v>600</v>
      </c>
    </row>
    <row r="42" spans="1:7" s="65" customFormat="1">
      <c r="A42" s="88"/>
      <c r="B42" s="76" t="s">
        <v>1011</v>
      </c>
      <c r="C42" s="79" t="s">
        <v>1012</v>
      </c>
      <c r="D42" s="77">
        <f t="shared" si="1"/>
        <v>648</v>
      </c>
      <c r="E42" s="102">
        <v>0</v>
      </c>
      <c r="F42" s="103">
        <v>0</v>
      </c>
      <c r="G42" s="78">
        <v>600</v>
      </c>
    </row>
    <row r="43" spans="1:7" s="65" customFormat="1">
      <c r="A43" s="88"/>
      <c r="B43" s="76" t="s">
        <v>1013</v>
      </c>
      <c r="C43" s="79" t="s">
        <v>1014</v>
      </c>
      <c r="D43" s="77">
        <f t="shared" si="1"/>
        <v>648</v>
      </c>
      <c r="E43" s="102">
        <v>0</v>
      </c>
      <c r="F43" s="103">
        <v>0</v>
      </c>
      <c r="G43" s="78">
        <v>600</v>
      </c>
    </row>
    <row r="44" spans="1:7" s="65" customFormat="1">
      <c r="A44" s="88"/>
      <c r="B44" s="76" t="s">
        <v>1015</v>
      </c>
      <c r="C44" s="79" t="s">
        <v>1016</v>
      </c>
      <c r="D44" s="77">
        <f t="shared" si="1"/>
        <v>778</v>
      </c>
      <c r="E44" s="102">
        <v>0</v>
      </c>
      <c r="F44" s="103">
        <v>0</v>
      </c>
      <c r="G44" s="78">
        <v>720</v>
      </c>
    </row>
    <row r="45" spans="1:7" s="65" customFormat="1">
      <c r="A45" s="88"/>
      <c r="B45" s="76" t="s">
        <v>1017</v>
      </c>
      <c r="C45" s="79" t="s">
        <v>1018</v>
      </c>
      <c r="D45" s="77">
        <f t="shared" si="1"/>
        <v>1620</v>
      </c>
      <c r="E45" s="102">
        <v>0</v>
      </c>
      <c r="F45" s="103">
        <v>0</v>
      </c>
      <c r="G45" s="78">
        <v>1500</v>
      </c>
    </row>
    <row r="46" spans="1:7" s="65" customFormat="1">
      <c r="A46" s="88"/>
      <c r="B46" s="76" t="s">
        <v>1128</v>
      </c>
      <c r="C46" s="79" t="s">
        <v>1019</v>
      </c>
      <c r="D46" s="77">
        <f t="shared" si="1"/>
        <v>410</v>
      </c>
      <c r="E46" s="102">
        <v>0</v>
      </c>
      <c r="F46" s="103">
        <v>0</v>
      </c>
      <c r="G46" s="78">
        <v>380</v>
      </c>
    </row>
    <row r="47" spans="1:7" s="65" customFormat="1">
      <c r="B47" s="76" t="s">
        <v>1020</v>
      </c>
      <c r="C47" s="79" t="s">
        <v>1021</v>
      </c>
      <c r="D47" s="77">
        <f t="shared" si="1"/>
        <v>648</v>
      </c>
      <c r="E47" s="102">
        <v>0</v>
      </c>
      <c r="F47" s="103">
        <v>0</v>
      </c>
      <c r="G47" s="78">
        <v>600</v>
      </c>
    </row>
    <row r="48" spans="1:7" s="65" customFormat="1">
      <c r="B48" s="76" t="s">
        <v>1022</v>
      </c>
      <c r="C48" s="79" t="s">
        <v>1023</v>
      </c>
      <c r="D48" s="77">
        <f t="shared" si="1"/>
        <v>648</v>
      </c>
      <c r="E48" s="102">
        <v>0</v>
      </c>
      <c r="F48" s="103">
        <v>0</v>
      </c>
      <c r="G48" s="78">
        <v>600</v>
      </c>
    </row>
    <row r="49" spans="2:7" s="65" customFormat="1">
      <c r="B49" s="76" t="s">
        <v>1024</v>
      </c>
      <c r="C49" s="79" t="s">
        <v>1025</v>
      </c>
      <c r="D49" s="77">
        <f t="shared" si="1"/>
        <v>648</v>
      </c>
      <c r="E49" s="102">
        <v>0</v>
      </c>
      <c r="F49" s="103">
        <v>0</v>
      </c>
      <c r="G49" s="78">
        <v>600</v>
      </c>
    </row>
    <row r="50" spans="2:7" s="65" customFormat="1">
      <c r="B50" s="76" t="s">
        <v>1026</v>
      </c>
      <c r="C50" s="79" t="s">
        <v>1027</v>
      </c>
      <c r="D50" s="77">
        <f t="shared" si="1"/>
        <v>648</v>
      </c>
      <c r="E50" s="102">
        <v>0</v>
      </c>
      <c r="F50" s="103">
        <v>0</v>
      </c>
      <c r="G50" s="78">
        <v>600</v>
      </c>
    </row>
    <row r="51" spans="2:7" s="65" customFormat="1">
      <c r="B51" s="76" t="s">
        <v>1028</v>
      </c>
      <c r="C51" s="79" t="s">
        <v>1029</v>
      </c>
      <c r="D51" s="77">
        <f t="shared" si="1"/>
        <v>648</v>
      </c>
      <c r="E51" s="102">
        <v>0</v>
      </c>
      <c r="F51" s="103">
        <v>0</v>
      </c>
      <c r="G51" s="78">
        <v>600</v>
      </c>
    </row>
    <row r="52" spans="2:7" s="65" customFormat="1">
      <c r="B52" s="76" t="s">
        <v>1030</v>
      </c>
      <c r="C52" s="79" t="s">
        <v>1031</v>
      </c>
      <c r="D52" s="77">
        <f t="shared" si="1"/>
        <v>648</v>
      </c>
      <c r="E52" s="102">
        <v>0</v>
      </c>
      <c r="F52" s="103">
        <v>0</v>
      </c>
      <c r="G52" s="78">
        <v>600</v>
      </c>
    </row>
    <row r="53" spans="2:7" s="65" customFormat="1">
      <c r="B53" s="76" t="s">
        <v>1032</v>
      </c>
      <c r="C53" s="79" t="s">
        <v>1033</v>
      </c>
      <c r="D53" s="77">
        <f t="shared" si="1"/>
        <v>648</v>
      </c>
      <c r="E53" s="102">
        <v>0</v>
      </c>
      <c r="F53" s="103">
        <v>0</v>
      </c>
      <c r="G53" s="78">
        <v>600</v>
      </c>
    </row>
    <row r="54" spans="2:7" s="65" customFormat="1">
      <c r="B54" s="76" t="s">
        <v>1118</v>
      </c>
      <c r="C54" s="79" t="s">
        <v>1119</v>
      </c>
      <c r="D54" s="77">
        <f t="shared" si="1"/>
        <v>432</v>
      </c>
      <c r="E54" s="102">
        <v>0</v>
      </c>
      <c r="F54" s="103">
        <v>0</v>
      </c>
      <c r="G54" s="78">
        <v>400</v>
      </c>
    </row>
    <row r="55" spans="2:7" s="65" customFormat="1">
      <c r="B55" s="76" t="s">
        <v>1120</v>
      </c>
      <c r="C55" s="79" t="s">
        <v>1121</v>
      </c>
      <c r="D55" s="77">
        <f t="shared" si="1"/>
        <v>432</v>
      </c>
      <c r="E55" s="102">
        <v>0</v>
      </c>
      <c r="F55" s="103">
        <v>0</v>
      </c>
      <c r="G55" s="78">
        <v>400</v>
      </c>
    </row>
    <row r="56" spans="2:7" s="65" customFormat="1">
      <c r="B56" s="76" t="s">
        <v>1129</v>
      </c>
      <c r="C56" s="79" t="s">
        <v>1130</v>
      </c>
      <c r="D56" s="77">
        <f t="shared" ref="D56" si="2">ROUND(G56*1.08,0)</f>
        <v>486</v>
      </c>
      <c r="E56" s="102">
        <v>0</v>
      </c>
      <c r="F56" s="103">
        <v>0</v>
      </c>
      <c r="G56" s="78">
        <v>450</v>
      </c>
    </row>
    <row r="57" spans="2:7" s="65" customFormat="1">
      <c r="B57" s="80"/>
      <c r="C57" s="104" t="s">
        <v>1059</v>
      </c>
      <c r="D57" s="81">
        <f t="shared" si="1"/>
        <v>0</v>
      </c>
      <c r="E57" s="105"/>
      <c r="F57" s="106"/>
      <c r="G57" s="82"/>
    </row>
    <row r="58" spans="2:7" s="65" customFormat="1">
      <c r="B58" s="80" t="s">
        <v>1034</v>
      </c>
      <c r="C58" s="83" t="s">
        <v>1035</v>
      </c>
      <c r="D58" s="81">
        <f t="shared" si="1"/>
        <v>486</v>
      </c>
      <c r="E58" s="105">
        <v>0</v>
      </c>
      <c r="F58" s="106">
        <v>0</v>
      </c>
      <c r="G58" s="82">
        <v>450</v>
      </c>
    </row>
    <row r="59" spans="2:7" s="65" customFormat="1">
      <c r="B59" s="80" t="s">
        <v>1036</v>
      </c>
      <c r="C59" s="83" t="s">
        <v>1037</v>
      </c>
      <c r="D59" s="81">
        <f t="shared" si="1"/>
        <v>362</v>
      </c>
      <c r="E59" s="105">
        <v>0</v>
      </c>
      <c r="F59" s="106">
        <v>0</v>
      </c>
      <c r="G59" s="82">
        <v>335</v>
      </c>
    </row>
    <row r="60" spans="2:7" s="65" customFormat="1" ht="16.25" customHeight="1">
      <c r="B60" s="80" t="s">
        <v>1038</v>
      </c>
      <c r="C60" s="83" t="s">
        <v>1093</v>
      </c>
      <c r="D60" s="81">
        <f t="shared" si="1"/>
        <v>470</v>
      </c>
      <c r="E60" s="105">
        <v>0</v>
      </c>
      <c r="F60" s="106">
        <v>0</v>
      </c>
      <c r="G60" s="82">
        <v>435</v>
      </c>
    </row>
    <row r="61" spans="2:7" s="65" customFormat="1" ht="21" customHeight="1">
      <c r="B61" s="80" t="s">
        <v>1039</v>
      </c>
      <c r="C61" s="83" t="s">
        <v>1040</v>
      </c>
      <c r="D61" s="81">
        <f t="shared" si="1"/>
        <v>378</v>
      </c>
      <c r="E61" s="105">
        <v>0</v>
      </c>
      <c r="F61" s="106">
        <v>0</v>
      </c>
      <c r="G61" s="82">
        <v>350</v>
      </c>
    </row>
    <row r="62" spans="2:7" s="65" customFormat="1" ht="17" customHeight="1">
      <c r="B62" s="80" t="s">
        <v>1041</v>
      </c>
      <c r="C62" s="83" t="s">
        <v>1042</v>
      </c>
      <c r="D62" s="81">
        <f t="shared" si="1"/>
        <v>378</v>
      </c>
      <c r="E62" s="105">
        <v>0</v>
      </c>
      <c r="F62" s="106">
        <v>0</v>
      </c>
      <c r="G62" s="82">
        <v>350</v>
      </c>
    </row>
    <row r="63" spans="2:7" s="65" customFormat="1" ht="17" customHeight="1">
      <c r="B63" s="80" t="s">
        <v>1043</v>
      </c>
      <c r="C63" s="83" t="s">
        <v>1044</v>
      </c>
      <c r="D63" s="81">
        <f t="shared" si="1"/>
        <v>362</v>
      </c>
      <c r="E63" s="105">
        <v>0</v>
      </c>
      <c r="F63" s="106">
        <v>0</v>
      </c>
      <c r="G63" s="82">
        <v>335</v>
      </c>
    </row>
    <row r="64" spans="2:7" s="65" customFormat="1" ht="17" customHeight="1">
      <c r="B64" s="80" t="s">
        <v>1045</v>
      </c>
      <c r="C64" s="83" t="s">
        <v>1046</v>
      </c>
      <c r="D64" s="81">
        <f t="shared" si="1"/>
        <v>362</v>
      </c>
      <c r="E64" s="105">
        <v>0</v>
      </c>
      <c r="F64" s="106">
        <v>0</v>
      </c>
      <c r="G64" s="82">
        <v>335</v>
      </c>
    </row>
    <row r="65" spans="2:8" s="65" customFormat="1" ht="17" customHeight="1">
      <c r="B65" s="80" t="s">
        <v>1047</v>
      </c>
      <c r="C65" s="83" t="s">
        <v>1048</v>
      </c>
      <c r="D65" s="81">
        <f t="shared" si="1"/>
        <v>319</v>
      </c>
      <c r="E65" s="105">
        <v>0</v>
      </c>
      <c r="F65" s="106">
        <v>0</v>
      </c>
      <c r="G65" s="82">
        <v>295</v>
      </c>
    </row>
    <row r="66" spans="2:8" s="65" customFormat="1" ht="17" customHeight="1">
      <c r="B66" s="80" t="s">
        <v>1049</v>
      </c>
      <c r="C66" s="83" t="s">
        <v>1050</v>
      </c>
      <c r="D66" s="81">
        <f t="shared" si="1"/>
        <v>319</v>
      </c>
      <c r="E66" s="105">
        <v>0</v>
      </c>
      <c r="F66" s="106">
        <v>0</v>
      </c>
      <c r="G66" s="82">
        <v>295</v>
      </c>
    </row>
    <row r="67" spans="2:8" s="65" customFormat="1" ht="17" customHeight="1">
      <c r="B67" s="80" t="s">
        <v>1051</v>
      </c>
      <c r="C67" s="83" t="s">
        <v>1052</v>
      </c>
      <c r="D67" s="81">
        <f t="shared" si="1"/>
        <v>378</v>
      </c>
      <c r="E67" s="105">
        <v>0</v>
      </c>
      <c r="F67" s="106">
        <v>0</v>
      </c>
      <c r="G67" s="82">
        <v>350</v>
      </c>
    </row>
    <row r="68" spans="2:8" s="65" customFormat="1" ht="17" customHeight="1">
      <c r="B68" s="80" t="s">
        <v>1053</v>
      </c>
      <c r="C68" s="83" t="s">
        <v>1054</v>
      </c>
      <c r="D68" s="81">
        <f t="shared" si="1"/>
        <v>362</v>
      </c>
      <c r="E68" s="105">
        <v>0</v>
      </c>
      <c r="F68" s="106">
        <v>0</v>
      </c>
      <c r="G68" s="82">
        <v>335</v>
      </c>
    </row>
    <row r="69" spans="2:8" s="65" customFormat="1" ht="17" customHeight="1">
      <c r="B69" s="80" t="s">
        <v>1094</v>
      </c>
      <c r="C69" s="83" t="s">
        <v>1095</v>
      </c>
      <c r="D69" s="81">
        <f t="shared" si="1"/>
        <v>319</v>
      </c>
      <c r="E69" s="105">
        <v>0</v>
      </c>
      <c r="F69" s="106">
        <v>0</v>
      </c>
      <c r="G69" s="82">
        <v>295</v>
      </c>
    </row>
    <row r="70" spans="2:8" s="65" customFormat="1" ht="21" customHeight="1">
      <c r="B70" s="80" t="s">
        <v>1096</v>
      </c>
      <c r="C70" s="83" t="s">
        <v>1097</v>
      </c>
      <c r="D70" s="81">
        <f t="shared" si="1"/>
        <v>659</v>
      </c>
      <c r="E70" s="105">
        <v>0</v>
      </c>
      <c r="F70" s="106">
        <v>0</v>
      </c>
      <c r="G70" s="82">
        <v>610</v>
      </c>
    </row>
    <row r="71" spans="2:8" s="65" customFormat="1" ht="17" customHeight="1">
      <c r="B71" s="80" t="s">
        <v>1122</v>
      </c>
      <c r="C71" s="83" t="s">
        <v>1125</v>
      </c>
      <c r="D71" s="81">
        <f t="shared" si="1"/>
        <v>319</v>
      </c>
      <c r="E71" s="105">
        <v>0</v>
      </c>
      <c r="F71" s="106">
        <v>0</v>
      </c>
      <c r="G71" s="82">
        <v>295</v>
      </c>
    </row>
    <row r="72" spans="2:8" s="65" customFormat="1" ht="17" customHeight="1">
      <c r="B72" s="80" t="s">
        <v>1123</v>
      </c>
      <c r="C72" s="83" t="s">
        <v>1126</v>
      </c>
      <c r="D72" s="81">
        <f t="shared" ref="D72:D73" si="3">ROUND(G72*1.08,0)</f>
        <v>486</v>
      </c>
      <c r="E72" s="105">
        <v>0</v>
      </c>
      <c r="F72" s="106">
        <v>0</v>
      </c>
      <c r="G72" s="82">
        <v>450</v>
      </c>
    </row>
    <row r="73" spans="2:8" s="65" customFormat="1" ht="21" customHeight="1">
      <c r="B73" s="80" t="s">
        <v>1124</v>
      </c>
      <c r="C73" s="83" t="s">
        <v>1127</v>
      </c>
      <c r="D73" s="81">
        <f t="shared" si="3"/>
        <v>362</v>
      </c>
      <c r="E73" s="105">
        <v>0</v>
      </c>
      <c r="F73" s="106">
        <v>0</v>
      </c>
      <c r="G73" s="82">
        <v>335</v>
      </c>
    </row>
    <row r="74" spans="2:8" s="65" customFormat="1">
      <c r="B74" s="80" t="s">
        <v>1099</v>
      </c>
      <c r="C74" s="83" t="s">
        <v>1103</v>
      </c>
      <c r="D74" s="81">
        <f>ROUND(G74*1.1,0)</f>
        <v>55</v>
      </c>
      <c r="E74" s="105">
        <v>0</v>
      </c>
      <c r="F74" s="106">
        <v>0</v>
      </c>
      <c r="G74" s="82">
        <v>50</v>
      </c>
    </row>
    <row r="75" spans="2:8" s="65" customFormat="1">
      <c r="B75" s="80" t="s">
        <v>1100</v>
      </c>
      <c r="C75" s="83" t="s">
        <v>1104</v>
      </c>
      <c r="D75" s="81">
        <f t="shared" ref="D75:D79" si="4">ROUND(G75*1.1,0)</f>
        <v>55</v>
      </c>
      <c r="E75" s="105">
        <v>0</v>
      </c>
      <c r="F75" s="106">
        <v>0</v>
      </c>
      <c r="G75" s="82">
        <v>50</v>
      </c>
      <c r="H75" s="84"/>
    </row>
    <row r="76" spans="2:8" s="65" customFormat="1">
      <c r="B76" s="80" t="s">
        <v>1101</v>
      </c>
      <c r="C76" s="83" t="s">
        <v>1105</v>
      </c>
      <c r="D76" s="81">
        <f t="shared" si="4"/>
        <v>88</v>
      </c>
      <c r="E76" s="105">
        <v>0</v>
      </c>
      <c r="F76" s="106">
        <v>0</v>
      </c>
      <c r="G76" s="82">
        <v>80</v>
      </c>
      <c r="H76" s="84"/>
    </row>
    <row r="77" spans="2:8" s="65" customFormat="1">
      <c r="B77" s="80" t="s">
        <v>1102</v>
      </c>
      <c r="C77" s="83" t="s">
        <v>1106</v>
      </c>
      <c r="D77" s="81">
        <f t="shared" si="4"/>
        <v>88</v>
      </c>
      <c r="E77" s="105">
        <v>0</v>
      </c>
      <c r="F77" s="106">
        <v>0</v>
      </c>
      <c r="G77" s="82">
        <v>80</v>
      </c>
      <c r="H77" s="84"/>
    </row>
    <row r="78" spans="2:8" s="65" customFormat="1">
      <c r="B78" s="80" t="s">
        <v>1107</v>
      </c>
      <c r="C78" s="83" t="s">
        <v>1108</v>
      </c>
      <c r="D78" s="81">
        <f t="shared" si="4"/>
        <v>110</v>
      </c>
      <c r="E78" s="105">
        <v>0</v>
      </c>
      <c r="F78" s="106">
        <v>0</v>
      </c>
      <c r="G78" s="82">
        <v>100</v>
      </c>
      <c r="H78" s="84"/>
    </row>
    <row r="79" spans="2:8" s="65" customFormat="1">
      <c r="B79" s="80" t="s">
        <v>1116</v>
      </c>
      <c r="C79" s="83" t="s">
        <v>1117</v>
      </c>
      <c r="D79" s="81">
        <f t="shared" si="4"/>
        <v>3</v>
      </c>
      <c r="E79" s="105">
        <v>0</v>
      </c>
      <c r="F79" s="106">
        <v>0</v>
      </c>
      <c r="G79" s="82">
        <v>3</v>
      </c>
      <c r="H79" s="84"/>
    </row>
    <row r="80" spans="2:8" s="107" customFormat="1">
      <c r="B80" s="84"/>
      <c r="C80" s="84"/>
      <c r="D80" s="84"/>
      <c r="E80" s="84"/>
      <c r="F80" s="84"/>
      <c r="G80" s="84"/>
      <c r="H80" s="84"/>
    </row>
    <row r="81" spans="2:8" s="107" customFormat="1">
      <c r="B81" s="84"/>
      <c r="C81" s="84"/>
      <c r="D81" s="84"/>
      <c r="E81" s="84"/>
      <c r="F81" s="84"/>
      <c r="G81" s="84"/>
      <c r="H81" s="84"/>
    </row>
    <row r="82" spans="2:8" s="107" customFormat="1">
      <c r="B82" s="84"/>
      <c r="C82" s="84"/>
      <c r="D82" s="84"/>
      <c r="E82" s="84"/>
      <c r="F82" s="84"/>
      <c r="G82" s="84"/>
      <c r="H82" s="84"/>
    </row>
    <row r="83" spans="2:8" s="65" customFormat="1">
      <c r="B83" s="84"/>
      <c r="C83" s="84"/>
      <c r="D83" s="84"/>
      <c r="E83" s="84"/>
      <c r="F83" s="84"/>
      <c r="G83" s="84"/>
      <c r="H83" s="84"/>
    </row>
    <row r="84" spans="2:8" s="65" customFormat="1">
      <c r="B84" s="84"/>
      <c r="C84" s="84"/>
      <c r="D84" s="84"/>
      <c r="E84" s="84"/>
      <c r="F84" s="84"/>
      <c r="G84" s="84"/>
      <c r="H84" s="84"/>
    </row>
    <row r="85" spans="2:8">
      <c r="F85" s="84"/>
    </row>
    <row r="86" spans="2:8">
      <c r="F86" s="84"/>
    </row>
    <row r="87" spans="2:8">
      <c r="F87" s="84"/>
    </row>
    <row r="88" spans="2:8">
      <c r="F88" s="84"/>
    </row>
    <row r="89" spans="2:8">
      <c r="F89" s="84"/>
    </row>
    <row r="90" spans="2:8">
      <c r="F90" s="84"/>
    </row>
    <row r="91" spans="2:8">
      <c r="F91" s="84"/>
    </row>
    <row r="92" spans="2:8">
      <c r="F92" s="84"/>
    </row>
    <row r="93" spans="2:8">
      <c r="F93" s="84"/>
    </row>
    <row r="94" spans="2:8">
      <c r="F94" s="84"/>
    </row>
    <row r="95" spans="2:8">
      <c r="F95" s="84"/>
    </row>
    <row r="96" spans="2:8">
      <c r="F96" s="84"/>
    </row>
    <row r="97" spans="6:6">
      <c r="F97" s="84"/>
    </row>
    <row r="98" spans="6:6">
      <c r="F98" s="84"/>
    </row>
    <row r="99" spans="6:6">
      <c r="F99" s="84"/>
    </row>
    <row r="100" spans="6:6">
      <c r="F100" s="84"/>
    </row>
    <row r="101" spans="6:6">
      <c r="F101" s="84"/>
    </row>
    <row r="102" spans="6:6">
      <c r="F102" s="84"/>
    </row>
    <row r="103" spans="6:6">
      <c r="F103" s="84"/>
    </row>
    <row r="104" spans="6:6">
      <c r="F104" s="84"/>
    </row>
    <row r="105" spans="6:6">
      <c r="F105" s="84"/>
    </row>
    <row r="106" spans="6:6">
      <c r="F106" s="84"/>
    </row>
    <row r="107" spans="6:6">
      <c r="F107" s="84"/>
    </row>
    <row r="108" spans="6:6">
      <c r="F108" s="84"/>
    </row>
    <row r="109" spans="6:6">
      <c r="F109" s="84"/>
    </row>
    <row r="110" spans="6:6">
      <c r="F110" s="84"/>
    </row>
    <row r="111" spans="6:6">
      <c r="F111" s="84"/>
    </row>
    <row r="112" spans="6:6">
      <c r="F112" s="84"/>
    </row>
    <row r="113" spans="6:6">
      <c r="F113" s="84"/>
    </row>
    <row r="114" spans="6:6">
      <c r="F114" s="84"/>
    </row>
    <row r="115" spans="6:6">
      <c r="F115" s="84"/>
    </row>
  </sheetData>
  <autoFilter ref="A2:F100" xr:uid="{00000000-0009-0000-0000-000001000000}"/>
  <phoneticPr fontId="2"/>
  <pageMargins left="0.23622047244094491" right="0.23622047244094491" top="0" bottom="0.15748031496062992" header="0" footer="0"/>
  <pageSetup paperSize="12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83"/>
  <sheetViews>
    <sheetView workbookViewId="0">
      <selection activeCell="C3" sqref="C3"/>
    </sheetView>
  </sheetViews>
  <sheetFormatPr baseColWidth="10" defaultColWidth="8.6640625" defaultRowHeight="14"/>
  <cols>
    <col min="1" max="2" width="8.6640625" style="6"/>
    <col min="3" max="3" width="8.33203125" style="7" customWidth="1"/>
    <col min="5" max="5" width="0" hidden="1" customWidth="1"/>
  </cols>
  <sheetData>
    <row r="2" spans="1:4">
      <c r="A2" s="6" t="s">
        <v>895</v>
      </c>
      <c r="B2" s="6" t="s">
        <v>895</v>
      </c>
      <c r="C2" s="7">
        <f t="shared" ref="C2:C48" si="0">ROUND(D2*1.1,0)</f>
        <v>1199</v>
      </c>
      <c r="D2" s="8">
        <v>1090</v>
      </c>
    </row>
    <row r="3" spans="1:4">
      <c r="A3" s="6" t="s">
        <v>896</v>
      </c>
      <c r="B3" s="6" t="s">
        <v>907</v>
      </c>
      <c r="C3" s="7">
        <f t="shared" si="0"/>
        <v>744</v>
      </c>
      <c r="D3" s="8">
        <v>676</v>
      </c>
    </row>
    <row r="4" spans="1:4">
      <c r="B4" s="6" t="s">
        <v>908</v>
      </c>
      <c r="C4" s="7">
        <f t="shared" si="0"/>
        <v>744</v>
      </c>
      <c r="D4" s="8">
        <v>676</v>
      </c>
    </row>
    <row r="5" spans="1:4">
      <c r="B5" s="6" t="s">
        <v>909</v>
      </c>
      <c r="C5" s="7">
        <f t="shared" si="0"/>
        <v>744</v>
      </c>
      <c r="D5" s="8">
        <v>676</v>
      </c>
    </row>
    <row r="6" spans="1:4">
      <c r="A6" s="6" t="s">
        <v>897</v>
      </c>
      <c r="B6" s="6" t="s">
        <v>910</v>
      </c>
      <c r="C6" s="7">
        <f t="shared" si="0"/>
        <v>682</v>
      </c>
      <c r="D6" s="8">
        <v>620.29999999999995</v>
      </c>
    </row>
    <row r="7" spans="1:4">
      <c r="B7" s="6" t="s">
        <v>911</v>
      </c>
      <c r="C7" s="7">
        <f t="shared" si="0"/>
        <v>682</v>
      </c>
      <c r="D7" s="8">
        <v>620.29999999999995</v>
      </c>
    </row>
    <row r="8" spans="1:4">
      <c r="B8" s="6" t="s">
        <v>912</v>
      </c>
      <c r="C8" s="7">
        <f t="shared" si="0"/>
        <v>682</v>
      </c>
      <c r="D8" s="8">
        <v>620.29999999999995</v>
      </c>
    </row>
    <row r="9" spans="1:4">
      <c r="A9" s="6" t="s">
        <v>898</v>
      </c>
      <c r="B9" s="6" t="s">
        <v>913</v>
      </c>
      <c r="C9" s="7">
        <f t="shared" si="0"/>
        <v>631</v>
      </c>
      <c r="D9" s="8">
        <v>574</v>
      </c>
    </row>
    <row r="10" spans="1:4">
      <c r="B10" s="6" t="s">
        <v>914</v>
      </c>
      <c r="C10" s="7">
        <f t="shared" si="0"/>
        <v>631</v>
      </c>
      <c r="D10" s="8">
        <v>574</v>
      </c>
    </row>
    <row r="11" spans="1:4">
      <c r="B11" s="6" t="s">
        <v>915</v>
      </c>
      <c r="C11" s="7">
        <f t="shared" si="0"/>
        <v>631</v>
      </c>
      <c r="D11" s="8">
        <v>574</v>
      </c>
    </row>
    <row r="12" spans="1:4">
      <c r="B12" s="6" t="s">
        <v>916</v>
      </c>
      <c r="C12" s="7">
        <f t="shared" si="0"/>
        <v>631</v>
      </c>
      <c r="D12" s="8">
        <v>574</v>
      </c>
    </row>
    <row r="13" spans="1:4">
      <c r="B13" s="6" t="s">
        <v>917</v>
      </c>
      <c r="C13" s="7">
        <f t="shared" si="0"/>
        <v>631</v>
      </c>
      <c r="D13" s="8">
        <v>574</v>
      </c>
    </row>
    <row r="14" spans="1:4">
      <c r="B14" s="6" t="s">
        <v>918</v>
      </c>
      <c r="C14" s="7">
        <f t="shared" si="0"/>
        <v>631</v>
      </c>
      <c r="D14" s="8">
        <v>574</v>
      </c>
    </row>
    <row r="15" spans="1:4">
      <c r="B15" s="6" t="s">
        <v>919</v>
      </c>
      <c r="C15" s="7">
        <f t="shared" si="0"/>
        <v>631</v>
      </c>
      <c r="D15" s="8">
        <v>574</v>
      </c>
    </row>
    <row r="16" spans="1:4">
      <c r="B16" s="6" t="s">
        <v>920</v>
      </c>
      <c r="C16" s="7">
        <f t="shared" si="0"/>
        <v>631</v>
      </c>
      <c r="D16" s="8">
        <v>574</v>
      </c>
    </row>
    <row r="17" spans="1:4">
      <c r="A17" s="6" t="s">
        <v>899</v>
      </c>
      <c r="B17" s="6" t="s">
        <v>921</v>
      </c>
      <c r="C17" s="7">
        <f t="shared" si="0"/>
        <v>682</v>
      </c>
      <c r="D17" s="8">
        <v>620.29999999999995</v>
      </c>
    </row>
    <row r="18" spans="1:4">
      <c r="B18" s="6" t="s">
        <v>922</v>
      </c>
      <c r="C18" s="7">
        <f t="shared" si="0"/>
        <v>682</v>
      </c>
      <c r="D18" s="8">
        <v>620.29999999999995</v>
      </c>
    </row>
    <row r="19" spans="1:4">
      <c r="A19" s="6" t="s">
        <v>900</v>
      </c>
      <c r="B19" s="6" t="s">
        <v>923</v>
      </c>
      <c r="C19" s="7">
        <f t="shared" si="0"/>
        <v>682</v>
      </c>
      <c r="D19" s="8">
        <v>620.29999999999995</v>
      </c>
    </row>
    <row r="20" spans="1:4">
      <c r="B20" s="6" t="s">
        <v>924</v>
      </c>
      <c r="C20" s="7">
        <f t="shared" si="0"/>
        <v>682</v>
      </c>
      <c r="D20" s="8">
        <v>620.29999999999995</v>
      </c>
    </row>
    <row r="21" spans="1:4">
      <c r="B21" s="6" t="s">
        <v>925</v>
      </c>
      <c r="C21" s="7">
        <f t="shared" si="0"/>
        <v>682</v>
      </c>
      <c r="D21" s="8">
        <v>620.29999999999995</v>
      </c>
    </row>
    <row r="22" spans="1:4">
      <c r="A22" s="6" t="s">
        <v>901</v>
      </c>
      <c r="B22" s="6" t="s">
        <v>926</v>
      </c>
      <c r="C22" s="7">
        <f t="shared" si="0"/>
        <v>682</v>
      </c>
      <c r="D22" s="8">
        <v>620.29999999999995</v>
      </c>
    </row>
    <row r="23" spans="1:4">
      <c r="B23" s="6" t="s">
        <v>927</v>
      </c>
      <c r="C23" s="7">
        <f t="shared" si="0"/>
        <v>682</v>
      </c>
      <c r="D23" s="8">
        <v>620.29999999999995</v>
      </c>
    </row>
    <row r="24" spans="1:4">
      <c r="B24" s="6" t="s">
        <v>928</v>
      </c>
      <c r="C24" s="7">
        <f t="shared" si="0"/>
        <v>682</v>
      </c>
      <c r="D24" s="8">
        <v>620.29999999999995</v>
      </c>
    </row>
    <row r="25" spans="1:4">
      <c r="B25" s="6" t="s">
        <v>929</v>
      </c>
      <c r="C25" s="7">
        <f t="shared" si="0"/>
        <v>682</v>
      </c>
      <c r="D25" s="8">
        <v>620.29999999999995</v>
      </c>
    </row>
    <row r="26" spans="1:4">
      <c r="A26" s="6" t="s">
        <v>902</v>
      </c>
      <c r="B26" s="6" t="s">
        <v>930</v>
      </c>
      <c r="C26" s="7">
        <f t="shared" si="0"/>
        <v>818</v>
      </c>
      <c r="D26" s="8">
        <v>744</v>
      </c>
    </row>
    <row r="27" spans="1:4">
      <c r="B27" s="6" t="s">
        <v>931</v>
      </c>
      <c r="C27" s="7">
        <f t="shared" si="0"/>
        <v>818</v>
      </c>
      <c r="D27" s="8">
        <v>744</v>
      </c>
    </row>
    <row r="28" spans="1:4">
      <c r="B28" s="6" t="s">
        <v>932</v>
      </c>
      <c r="C28" s="7">
        <f t="shared" si="0"/>
        <v>818</v>
      </c>
      <c r="D28" s="8">
        <v>744</v>
      </c>
    </row>
    <row r="29" spans="1:4">
      <c r="B29" s="6" t="s">
        <v>933</v>
      </c>
      <c r="C29" s="7">
        <f t="shared" si="0"/>
        <v>818</v>
      </c>
      <c r="D29" s="8">
        <v>744</v>
      </c>
    </row>
    <row r="30" spans="1:4">
      <c r="B30" s="6" t="s">
        <v>934</v>
      </c>
      <c r="C30" s="7">
        <f t="shared" si="0"/>
        <v>818</v>
      </c>
      <c r="D30" s="8">
        <v>744</v>
      </c>
    </row>
    <row r="31" spans="1:4">
      <c r="B31" s="6" t="s">
        <v>935</v>
      </c>
      <c r="C31" s="7">
        <f t="shared" si="0"/>
        <v>818</v>
      </c>
      <c r="D31" s="8">
        <v>744</v>
      </c>
    </row>
    <row r="32" spans="1:4">
      <c r="A32" s="6" t="s">
        <v>903</v>
      </c>
      <c r="B32" s="6" t="s">
        <v>936</v>
      </c>
      <c r="C32" s="7">
        <f t="shared" si="0"/>
        <v>950</v>
      </c>
      <c r="D32" s="8">
        <v>863.8</v>
      </c>
    </row>
    <row r="33" spans="1:4">
      <c r="B33" s="6" t="s">
        <v>937</v>
      </c>
      <c r="C33" s="7">
        <f t="shared" si="0"/>
        <v>950</v>
      </c>
      <c r="D33" s="8">
        <v>863.8</v>
      </c>
    </row>
    <row r="34" spans="1:4">
      <c r="B34" s="6" t="s">
        <v>938</v>
      </c>
      <c r="C34" s="7">
        <f t="shared" si="0"/>
        <v>950</v>
      </c>
      <c r="D34" s="8">
        <v>863.8</v>
      </c>
    </row>
    <row r="35" spans="1:4">
      <c r="B35" s="6" t="s">
        <v>939</v>
      </c>
      <c r="C35" s="7">
        <f t="shared" si="0"/>
        <v>950</v>
      </c>
      <c r="D35" s="8">
        <v>863.8</v>
      </c>
    </row>
    <row r="36" spans="1:4">
      <c r="B36" s="6" t="s">
        <v>940</v>
      </c>
      <c r="C36" s="7">
        <f t="shared" si="0"/>
        <v>950</v>
      </c>
      <c r="D36" s="8">
        <v>863.8</v>
      </c>
    </row>
    <row r="37" spans="1:4">
      <c r="A37" s="6" t="s">
        <v>904</v>
      </c>
      <c r="B37" s="6" t="s">
        <v>941</v>
      </c>
      <c r="C37" s="7">
        <f t="shared" si="0"/>
        <v>950</v>
      </c>
      <c r="D37" s="8">
        <v>863.8</v>
      </c>
    </row>
    <row r="38" spans="1:4">
      <c r="B38" s="6" t="s">
        <v>942</v>
      </c>
      <c r="C38" s="7">
        <f t="shared" si="0"/>
        <v>950</v>
      </c>
      <c r="D38" s="8">
        <v>863.8</v>
      </c>
    </row>
    <row r="39" spans="1:4">
      <c r="B39" s="6" t="s">
        <v>943</v>
      </c>
      <c r="C39" s="7">
        <f t="shared" si="0"/>
        <v>950</v>
      </c>
      <c r="D39" s="8">
        <v>863.8</v>
      </c>
    </row>
    <row r="40" spans="1:4">
      <c r="B40" s="6" t="s">
        <v>944</v>
      </c>
      <c r="C40" s="7">
        <f t="shared" si="0"/>
        <v>950</v>
      </c>
      <c r="D40" s="8">
        <v>863.8</v>
      </c>
    </row>
    <row r="41" spans="1:4">
      <c r="A41" s="6" t="s">
        <v>905</v>
      </c>
      <c r="B41" s="6" t="s">
        <v>945</v>
      </c>
      <c r="C41" s="7">
        <f t="shared" si="0"/>
        <v>1199</v>
      </c>
      <c r="D41" s="8">
        <v>1090</v>
      </c>
    </row>
    <row r="42" spans="1:4">
      <c r="B42" s="6" t="s">
        <v>946</v>
      </c>
      <c r="C42" s="7">
        <f t="shared" si="0"/>
        <v>1199</v>
      </c>
      <c r="D42" s="8">
        <v>1090</v>
      </c>
    </row>
    <row r="43" spans="1:4">
      <c r="B43" s="6" t="s">
        <v>947</v>
      </c>
      <c r="C43" s="7">
        <f t="shared" si="0"/>
        <v>1199</v>
      </c>
      <c r="D43" s="8">
        <v>1090</v>
      </c>
    </row>
    <row r="44" spans="1:4">
      <c r="B44" s="6" t="s">
        <v>948</v>
      </c>
      <c r="C44" s="7">
        <f t="shared" si="0"/>
        <v>1199</v>
      </c>
      <c r="D44" s="8">
        <v>1090</v>
      </c>
    </row>
    <row r="45" spans="1:4">
      <c r="B45" s="6" t="s">
        <v>949</v>
      </c>
      <c r="C45" s="7">
        <f t="shared" si="0"/>
        <v>1199</v>
      </c>
      <c r="D45" s="8">
        <v>1090</v>
      </c>
    </row>
    <row r="46" spans="1:4">
      <c r="B46" s="6" t="s">
        <v>950</v>
      </c>
      <c r="C46" s="7">
        <f t="shared" si="0"/>
        <v>1199</v>
      </c>
      <c r="D46" s="8">
        <v>1090</v>
      </c>
    </row>
    <row r="47" spans="1:4">
      <c r="B47" s="6" t="s">
        <v>951</v>
      </c>
      <c r="C47" s="7">
        <f t="shared" si="0"/>
        <v>1199</v>
      </c>
      <c r="D47" s="8">
        <v>1090</v>
      </c>
    </row>
    <row r="48" spans="1:4">
      <c r="A48" s="6" t="s">
        <v>906</v>
      </c>
      <c r="B48" s="6" t="s">
        <v>952</v>
      </c>
      <c r="C48" s="7">
        <f t="shared" si="0"/>
        <v>2967</v>
      </c>
      <c r="D48" s="8">
        <v>2697</v>
      </c>
    </row>
    <row r="49" spans="4:4">
      <c r="D49" s="9"/>
    </row>
    <row r="50" spans="4:4">
      <c r="D50" s="9"/>
    </row>
    <row r="51" spans="4:4">
      <c r="D51" s="9"/>
    </row>
    <row r="52" spans="4:4">
      <c r="D52" s="9"/>
    </row>
    <row r="53" spans="4:4">
      <c r="D53" s="9"/>
    </row>
    <row r="54" spans="4:4">
      <c r="D54" s="9"/>
    </row>
    <row r="55" spans="4:4">
      <c r="D55" s="9"/>
    </row>
    <row r="56" spans="4:4">
      <c r="D56" s="9"/>
    </row>
    <row r="57" spans="4:4">
      <c r="D57" s="9"/>
    </row>
    <row r="58" spans="4:4">
      <c r="D58" s="9"/>
    </row>
    <row r="59" spans="4:4">
      <c r="D59" s="9"/>
    </row>
    <row r="60" spans="4:4">
      <c r="D60" s="9"/>
    </row>
    <row r="61" spans="4:4">
      <c r="D61" s="9"/>
    </row>
    <row r="62" spans="4:4">
      <c r="D62" s="9"/>
    </row>
    <row r="63" spans="4:4">
      <c r="D63" s="9"/>
    </row>
    <row r="64" spans="4:4">
      <c r="D64" s="9"/>
    </row>
    <row r="65" spans="4:4">
      <c r="D65" s="9"/>
    </row>
    <row r="66" spans="4:4">
      <c r="D66" s="9"/>
    </row>
    <row r="67" spans="4:4">
      <c r="D67" s="9"/>
    </row>
    <row r="68" spans="4:4">
      <c r="D68" s="9"/>
    </row>
    <row r="69" spans="4:4">
      <c r="D69" s="9"/>
    </row>
    <row r="70" spans="4:4">
      <c r="D70" s="9"/>
    </row>
    <row r="71" spans="4:4">
      <c r="D71" s="9"/>
    </row>
    <row r="72" spans="4:4">
      <c r="D72" s="9"/>
    </row>
    <row r="73" spans="4:4">
      <c r="D73" s="9"/>
    </row>
    <row r="74" spans="4:4">
      <c r="D74" s="9"/>
    </row>
    <row r="75" spans="4:4">
      <c r="D75" s="9"/>
    </row>
    <row r="76" spans="4:4">
      <c r="D76" s="9"/>
    </row>
    <row r="77" spans="4:4">
      <c r="D77" s="9"/>
    </row>
    <row r="78" spans="4:4">
      <c r="D78" s="9"/>
    </row>
    <row r="79" spans="4:4">
      <c r="D79" s="9"/>
    </row>
    <row r="80" spans="4:4">
      <c r="D80" s="9"/>
    </row>
    <row r="81" spans="4:4">
      <c r="D81" s="9"/>
    </row>
    <row r="82" spans="4:4">
      <c r="D82" s="9"/>
    </row>
    <row r="83" spans="4:4">
      <c r="D83" s="9"/>
    </row>
    <row r="84" spans="4:4">
      <c r="D84" s="9"/>
    </row>
    <row r="85" spans="4:4">
      <c r="D85" s="9"/>
    </row>
    <row r="86" spans="4:4">
      <c r="D86" s="9"/>
    </row>
    <row r="87" spans="4:4">
      <c r="D87" s="9"/>
    </row>
    <row r="88" spans="4:4">
      <c r="D88" s="9"/>
    </row>
    <row r="89" spans="4:4">
      <c r="D89" s="9"/>
    </row>
    <row r="90" spans="4:4">
      <c r="D90" s="9"/>
    </row>
    <row r="91" spans="4:4">
      <c r="D91" s="9"/>
    </row>
    <row r="92" spans="4:4">
      <c r="D92" s="9"/>
    </row>
    <row r="93" spans="4:4">
      <c r="D93" s="9"/>
    </row>
    <row r="94" spans="4:4">
      <c r="D94" s="9"/>
    </row>
    <row r="95" spans="4:4">
      <c r="D95" s="9"/>
    </row>
    <row r="96" spans="4:4">
      <c r="D96" s="9"/>
    </row>
    <row r="97" spans="4:4">
      <c r="D97" s="9"/>
    </row>
    <row r="98" spans="4:4">
      <c r="D98" s="9"/>
    </row>
    <row r="99" spans="4:4">
      <c r="D99" s="9"/>
    </row>
    <row r="100" spans="4:4">
      <c r="D100" s="9"/>
    </row>
    <row r="101" spans="4:4">
      <c r="D101" s="9"/>
    </row>
    <row r="102" spans="4:4">
      <c r="D102" s="9"/>
    </row>
    <row r="103" spans="4:4">
      <c r="D103" s="9"/>
    </row>
    <row r="104" spans="4:4">
      <c r="D104" s="9"/>
    </row>
    <row r="105" spans="4:4">
      <c r="D105" s="9"/>
    </row>
    <row r="106" spans="4:4">
      <c r="D106" s="9"/>
    </row>
    <row r="107" spans="4:4">
      <c r="D107" s="9"/>
    </row>
    <row r="108" spans="4:4">
      <c r="D108" s="9"/>
    </row>
    <row r="109" spans="4:4">
      <c r="D109" s="9"/>
    </row>
    <row r="110" spans="4:4">
      <c r="D110" s="9"/>
    </row>
    <row r="111" spans="4:4">
      <c r="D111" s="9"/>
    </row>
    <row r="112" spans="4:4">
      <c r="D112" s="9"/>
    </row>
    <row r="113" spans="4:4">
      <c r="D113" s="9"/>
    </row>
    <row r="114" spans="4:4">
      <c r="D114" s="9"/>
    </row>
    <row r="115" spans="4:4">
      <c r="D115" s="9"/>
    </row>
    <row r="116" spans="4:4">
      <c r="D116" s="9"/>
    </row>
    <row r="117" spans="4:4">
      <c r="D117" s="9"/>
    </row>
    <row r="118" spans="4:4">
      <c r="D118" s="9"/>
    </row>
    <row r="119" spans="4:4">
      <c r="D119" s="9"/>
    </row>
    <row r="120" spans="4:4">
      <c r="D120" s="9"/>
    </row>
    <row r="121" spans="4:4">
      <c r="D121" s="9"/>
    </row>
    <row r="122" spans="4:4">
      <c r="D122" s="9"/>
    </row>
    <row r="123" spans="4:4">
      <c r="D123" s="9"/>
    </row>
    <row r="124" spans="4:4">
      <c r="D124" s="9"/>
    </row>
    <row r="125" spans="4:4">
      <c r="D125" s="9"/>
    </row>
    <row r="126" spans="4:4">
      <c r="D126" s="9"/>
    </row>
    <row r="127" spans="4:4">
      <c r="D127" s="9"/>
    </row>
    <row r="128" spans="4:4">
      <c r="D128" s="9"/>
    </row>
    <row r="129" spans="4:4">
      <c r="D129" s="9"/>
    </row>
    <row r="130" spans="4:4">
      <c r="D130" s="9"/>
    </row>
    <row r="131" spans="4:4">
      <c r="D131" s="9"/>
    </row>
    <row r="132" spans="4:4">
      <c r="D132" s="9"/>
    </row>
    <row r="133" spans="4:4">
      <c r="D133" s="9"/>
    </row>
    <row r="134" spans="4:4">
      <c r="D134" s="9"/>
    </row>
    <row r="135" spans="4:4">
      <c r="D135" s="9"/>
    </row>
    <row r="136" spans="4:4">
      <c r="D136" s="9"/>
    </row>
    <row r="137" spans="4:4">
      <c r="D137" s="9"/>
    </row>
    <row r="138" spans="4:4">
      <c r="D138" s="9"/>
    </row>
    <row r="139" spans="4:4">
      <c r="D139" s="9"/>
    </row>
    <row r="140" spans="4:4">
      <c r="D140" s="9"/>
    </row>
    <row r="141" spans="4:4">
      <c r="D141" s="9"/>
    </row>
    <row r="142" spans="4:4">
      <c r="D142" s="9"/>
    </row>
    <row r="143" spans="4:4">
      <c r="D143" s="9"/>
    </row>
    <row r="144" spans="4:4">
      <c r="D144" s="9"/>
    </row>
    <row r="145" spans="4:4">
      <c r="D145" s="9"/>
    </row>
    <row r="146" spans="4:4">
      <c r="D146" s="9"/>
    </row>
    <row r="147" spans="4:4">
      <c r="D147" s="9"/>
    </row>
    <row r="148" spans="4:4">
      <c r="D148" s="9"/>
    </row>
    <row r="149" spans="4:4">
      <c r="D149" s="9"/>
    </row>
    <row r="150" spans="4:4">
      <c r="D150" s="9"/>
    </row>
    <row r="151" spans="4:4">
      <c r="D151" s="9"/>
    </row>
    <row r="152" spans="4:4">
      <c r="D152" s="9"/>
    </row>
    <row r="153" spans="4:4">
      <c r="D153" s="9"/>
    </row>
    <row r="154" spans="4:4">
      <c r="D154" s="9"/>
    </row>
    <row r="155" spans="4:4">
      <c r="D155" s="9"/>
    </row>
    <row r="156" spans="4:4">
      <c r="D156" s="9"/>
    </row>
    <row r="157" spans="4:4">
      <c r="D157" s="9"/>
    </row>
    <row r="158" spans="4:4">
      <c r="D158" s="9"/>
    </row>
    <row r="159" spans="4:4">
      <c r="D159" s="9"/>
    </row>
    <row r="160" spans="4:4">
      <c r="D160" s="9"/>
    </row>
    <row r="161" spans="4:4">
      <c r="D161" s="9"/>
    </row>
    <row r="162" spans="4:4">
      <c r="D162" s="9"/>
    </row>
    <row r="163" spans="4:4">
      <c r="D163" s="9"/>
    </row>
    <row r="164" spans="4:4">
      <c r="D164" s="9"/>
    </row>
    <row r="165" spans="4:4">
      <c r="D165" s="9"/>
    </row>
    <row r="166" spans="4:4">
      <c r="D166" s="9"/>
    </row>
    <row r="167" spans="4:4">
      <c r="D167" s="9"/>
    </row>
    <row r="168" spans="4:4">
      <c r="D168" s="9"/>
    </row>
    <row r="169" spans="4:4">
      <c r="D169" s="9"/>
    </row>
    <row r="170" spans="4:4">
      <c r="D170" s="9"/>
    </row>
    <row r="171" spans="4:4">
      <c r="D171" s="9"/>
    </row>
    <row r="172" spans="4:4">
      <c r="D172" s="9"/>
    </row>
    <row r="173" spans="4:4">
      <c r="D173" s="9"/>
    </row>
    <row r="174" spans="4:4">
      <c r="D174" s="9"/>
    </row>
    <row r="175" spans="4:4">
      <c r="D175" s="9"/>
    </row>
    <row r="176" spans="4:4">
      <c r="D176" s="9"/>
    </row>
    <row r="177" spans="4:4">
      <c r="D177" s="9"/>
    </row>
    <row r="178" spans="4:4">
      <c r="D178" s="9"/>
    </row>
    <row r="179" spans="4:4">
      <c r="D179" s="9"/>
    </row>
    <row r="180" spans="4:4">
      <c r="D180" s="9"/>
    </row>
    <row r="181" spans="4:4">
      <c r="D181" s="9"/>
    </row>
    <row r="182" spans="4:4">
      <c r="D182" s="9"/>
    </row>
    <row r="183" spans="4:4">
      <c r="D183" s="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2:DZ116"/>
  <sheetViews>
    <sheetView topLeftCell="K1" workbookViewId="0">
      <selection activeCell="P24" sqref="P24"/>
    </sheetView>
  </sheetViews>
  <sheetFormatPr baseColWidth="10" defaultColWidth="13" defaultRowHeight="12"/>
  <cols>
    <col min="1" max="2" width="8.1640625" style="2" customWidth="1"/>
    <col min="3" max="3" width="19.6640625" style="2" customWidth="1"/>
    <col min="4" max="4" width="13.6640625" style="2" bestFit="1" customWidth="1"/>
    <col min="5" max="5" width="19" style="2" bestFit="1" customWidth="1"/>
    <col min="6" max="6" width="9.6640625" style="2" bestFit="1" customWidth="1"/>
    <col min="7" max="9" width="8.1640625" style="2" customWidth="1"/>
    <col min="10" max="10" width="8.1640625" style="2" hidden="1" customWidth="1"/>
    <col min="11" max="12" width="8.1640625" style="2" customWidth="1"/>
    <col min="13" max="13" width="2.1640625" style="2" customWidth="1"/>
    <col min="14" max="14" width="25.5" style="2" bestFit="1" customWidth="1"/>
    <col min="15" max="16" width="19.1640625" style="2" bestFit="1" customWidth="1"/>
    <col min="17" max="18" width="9.1640625" style="2" bestFit="1" customWidth="1"/>
    <col min="19" max="19" width="16" style="2" bestFit="1" customWidth="1"/>
    <col min="20" max="20" width="19.1640625" style="2" bestFit="1" customWidth="1"/>
    <col min="21" max="21" width="22.1640625" style="2" bestFit="1" customWidth="1"/>
    <col min="22" max="22" width="19.1640625" style="2" bestFit="1" customWidth="1"/>
    <col min="23" max="25" width="14.5" style="2" bestFit="1" customWidth="1"/>
    <col min="26" max="29" width="16" style="2" bestFit="1" customWidth="1"/>
    <col min="30" max="30" width="14.5" style="2" bestFit="1" customWidth="1"/>
    <col min="31" max="32" width="19.1640625" style="2" bestFit="1" customWidth="1"/>
    <col min="33" max="40" width="14.5" style="2" bestFit="1" customWidth="1"/>
    <col min="41" max="47" width="19.1640625" style="2" bestFit="1" customWidth="1"/>
    <col min="48" max="48" width="16" style="2" bestFit="1" customWidth="1"/>
    <col min="49" max="57" width="19.1640625" style="2" bestFit="1" customWidth="1"/>
    <col min="58" max="60" width="14.5" style="2" bestFit="1" customWidth="1"/>
    <col min="61" max="64" width="19.1640625" style="2" bestFit="1" customWidth="1"/>
    <col min="65" max="65" width="13" style="2" bestFit="1" customWidth="1"/>
    <col min="66" max="66" width="13.1640625" style="2" bestFit="1" customWidth="1"/>
    <col min="67" max="69" width="19.1640625" style="2" bestFit="1" customWidth="1"/>
    <col min="70" max="70" width="16" style="2" bestFit="1" customWidth="1"/>
    <col min="71" max="71" width="14.5" style="2" bestFit="1" customWidth="1"/>
    <col min="72" max="72" width="9.1640625" style="2" bestFit="1" customWidth="1"/>
    <col min="73" max="73" width="8.33203125" style="2" bestFit="1" customWidth="1"/>
    <col min="74" max="74" width="13.1640625" style="2" bestFit="1" customWidth="1"/>
    <col min="75" max="81" width="19.1640625" style="2" bestFit="1" customWidth="1"/>
    <col min="82" max="82" width="14.5" style="2" bestFit="1" customWidth="1"/>
    <col min="83" max="85" width="19.1640625" style="2" bestFit="1" customWidth="1"/>
    <col min="86" max="86" width="14.6640625" style="2" bestFit="1" customWidth="1"/>
    <col min="87" max="88" width="29.5" style="2" bestFit="1" customWidth="1"/>
    <col min="89" max="89" width="9" style="2" bestFit="1" customWidth="1"/>
    <col min="90" max="90" width="19.1640625" style="2" bestFit="1" customWidth="1"/>
    <col min="91" max="95" width="14.5" style="2" bestFit="1" customWidth="1"/>
    <col min="96" max="101" width="17" style="2" bestFit="1" customWidth="1"/>
    <col min="102" max="102" width="15.33203125" style="2" bestFit="1" customWidth="1"/>
    <col min="103" max="103" width="17" style="2" bestFit="1" customWidth="1"/>
    <col min="104" max="104" width="16" style="2" bestFit="1" customWidth="1"/>
    <col min="105" max="106" width="19.1640625" style="2" bestFit="1" customWidth="1"/>
    <col min="107" max="107" width="14.5" style="2" bestFit="1" customWidth="1"/>
    <col min="108" max="110" width="19.1640625" style="2" bestFit="1" customWidth="1"/>
    <col min="111" max="112" width="25.6640625" style="2" bestFit="1" customWidth="1"/>
    <col min="113" max="113" width="22.33203125" style="2" bestFit="1" customWidth="1"/>
    <col min="114" max="114" width="22.1640625" style="2" bestFit="1" customWidth="1"/>
    <col min="115" max="115" width="14.5" style="2" bestFit="1" customWidth="1"/>
    <col min="116" max="129" width="19.1640625" style="2" bestFit="1" customWidth="1"/>
    <col min="130" max="16384" width="13" style="2"/>
  </cols>
  <sheetData>
    <row r="2" spans="1:130">
      <c r="A2" s="2" t="s">
        <v>35</v>
      </c>
      <c r="I2" s="2" t="s">
        <v>5</v>
      </c>
      <c r="N2" s="5" t="s">
        <v>34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CA2" s="2" t="s">
        <v>777</v>
      </c>
      <c r="CD2" s="2" t="s">
        <v>777</v>
      </c>
    </row>
    <row r="3" spans="1:130" s="1" customFormat="1">
      <c r="A3" s="2" t="s">
        <v>776</v>
      </c>
      <c r="B3" s="2" t="s">
        <v>775</v>
      </c>
      <c r="C3" s="2" t="s">
        <v>774</v>
      </c>
      <c r="D3" s="2" t="s">
        <v>773</v>
      </c>
      <c r="E3" s="2" t="s">
        <v>113</v>
      </c>
      <c r="F3" s="2" t="s">
        <v>108</v>
      </c>
      <c r="G3" s="2" t="s">
        <v>107</v>
      </c>
      <c r="H3" s="2">
        <v>0</v>
      </c>
      <c r="I3" s="2">
        <v>0</v>
      </c>
      <c r="N3" s="1" t="s">
        <v>772</v>
      </c>
      <c r="O3" s="1" t="s">
        <v>771</v>
      </c>
      <c r="P3" s="1" t="s">
        <v>770</v>
      </c>
      <c r="Q3" s="1" t="s">
        <v>13</v>
      </c>
      <c r="R3" s="1" t="s">
        <v>14</v>
      </c>
      <c r="S3" s="1" t="s">
        <v>15</v>
      </c>
      <c r="T3" s="1" t="s">
        <v>39</v>
      </c>
      <c r="U3" s="1" t="s">
        <v>40</v>
      </c>
      <c r="V3" s="1" t="s">
        <v>116</v>
      </c>
      <c r="W3" s="1" t="s">
        <v>117</v>
      </c>
      <c r="X3" s="2" t="s">
        <v>118</v>
      </c>
      <c r="Y3" s="2" t="s">
        <v>119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  <c r="AN3" s="2" t="s">
        <v>55</v>
      </c>
      <c r="AO3" s="2" t="s">
        <v>56</v>
      </c>
      <c r="AP3" s="2" t="s">
        <v>57</v>
      </c>
      <c r="AQ3" s="2" t="s">
        <v>58</v>
      </c>
      <c r="AR3" s="2" t="s">
        <v>59</v>
      </c>
      <c r="AS3" s="2" t="s">
        <v>60</v>
      </c>
      <c r="AT3" s="2" t="s">
        <v>61</v>
      </c>
      <c r="AU3" s="2" t="s">
        <v>62</v>
      </c>
      <c r="AV3" s="2" t="s">
        <v>63</v>
      </c>
      <c r="AW3" s="2" t="s">
        <v>64</v>
      </c>
      <c r="AX3" s="2" t="s">
        <v>65</v>
      </c>
      <c r="AY3" s="2" t="s">
        <v>66</v>
      </c>
      <c r="AZ3" s="2" t="s">
        <v>67</v>
      </c>
      <c r="BA3" s="2" t="s">
        <v>68</v>
      </c>
      <c r="BB3" s="2" t="s">
        <v>69</v>
      </c>
      <c r="BC3" s="2" t="s">
        <v>70</v>
      </c>
      <c r="BD3" s="2" t="s">
        <v>71</v>
      </c>
      <c r="BE3" s="2" t="s">
        <v>72</v>
      </c>
      <c r="BF3" s="2" t="s">
        <v>73</v>
      </c>
      <c r="BG3" s="2" t="s">
        <v>74</v>
      </c>
      <c r="BH3" s="2" t="s">
        <v>75</v>
      </c>
      <c r="BI3" s="2" t="s">
        <v>76</v>
      </c>
      <c r="BJ3" s="2" t="s">
        <v>77</v>
      </c>
      <c r="BK3" s="2" t="s">
        <v>78</v>
      </c>
      <c r="BL3" s="2" t="s">
        <v>79</v>
      </c>
      <c r="BM3" s="2" t="s">
        <v>80</v>
      </c>
      <c r="BN3" s="2" t="s">
        <v>81</v>
      </c>
      <c r="BO3" s="2" t="s">
        <v>82</v>
      </c>
      <c r="BP3" s="2" t="s">
        <v>83</v>
      </c>
      <c r="BQ3" s="2" t="s">
        <v>769</v>
      </c>
      <c r="BR3" s="2" t="s">
        <v>768</v>
      </c>
      <c r="BS3" s="2" t="s">
        <v>84</v>
      </c>
      <c r="BT3" s="2" t="s">
        <v>127</v>
      </c>
      <c r="BU3" s="2" t="s">
        <v>103</v>
      </c>
      <c r="BV3" s="2" t="s">
        <v>767</v>
      </c>
      <c r="BW3" s="2" t="s">
        <v>410</v>
      </c>
      <c r="BX3" s="2" t="s">
        <v>405</v>
      </c>
      <c r="BY3" s="2" t="s">
        <v>766</v>
      </c>
      <c r="BZ3" s="2" t="s">
        <v>765</v>
      </c>
      <c r="CA3" s="1" t="s">
        <v>159</v>
      </c>
      <c r="CB3" s="1" t="s">
        <v>160</v>
      </c>
      <c r="CC3" s="1" t="s">
        <v>161</v>
      </c>
      <c r="CD3" s="1" t="s">
        <v>162</v>
      </c>
      <c r="CE3" s="1" t="s">
        <v>167</v>
      </c>
      <c r="CF3" s="1" t="s">
        <v>168</v>
      </c>
      <c r="CG3" s="1" t="s">
        <v>169</v>
      </c>
      <c r="CH3" s="1" t="s">
        <v>170</v>
      </c>
      <c r="CI3" s="2" t="s">
        <v>764</v>
      </c>
      <c r="CJ3" s="2" t="s">
        <v>763</v>
      </c>
      <c r="CL3" s="1" t="s">
        <v>131</v>
      </c>
      <c r="CM3" s="1" t="s">
        <v>849</v>
      </c>
      <c r="CN3" s="1" t="s">
        <v>133</v>
      </c>
      <c r="CO3" s="1" t="s">
        <v>850</v>
      </c>
      <c r="CP3" s="1" t="s">
        <v>134</v>
      </c>
      <c r="CQ3" s="1" t="s">
        <v>762</v>
      </c>
      <c r="CR3" s="2" t="s">
        <v>858</v>
      </c>
      <c r="CS3" s="2" t="s">
        <v>857</v>
      </c>
      <c r="CT3" s="2" t="s">
        <v>856</v>
      </c>
      <c r="CU3" s="2" t="s">
        <v>855</v>
      </c>
      <c r="CV3" s="2" t="s">
        <v>854</v>
      </c>
      <c r="CW3" s="2" t="s">
        <v>853</v>
      </c>
      <c r="CX3" s="2" t="s">
        <v>852</v>
      </c>
      <c r="CY3" s="2" t="s">
        <v>226</v>
      </c>
      <c r="CZ3" s="2" t="s">
        <v>851</v>
      </c>
      <c r="DA3" s="2" t="s">
        <v>761</v>
      </c>
      <c r="DB3" s="2" t="s">
        <v>760</v>
      </c>
      <c r="DC3" s="2" t="s">
        <v>759</v>
      </c>
      <c r="DD3" s="2" t="s">
        <v>758</v>
      </c>
      <c r="DE3" s="2" t="s">
        <v>757</v>
      </c>
      <c r="DF3" s="2" t="s">
        <v>756</v>
      </c>
      <c r="DG3" s="2" t="s">
        <v>847</v>
      </c>
      <c r="DH3" s="2" t="s">
        <v>848</v>
      </c>
      <c r="DI3" s="2" t="s">
        <v>755</v>
      </c>
      <c r="DJ3" s="2" t="s">
        <v>754</v>
      </c>
      <c r="DK3" s="2" t="s">
        <v>753</v>
      </c>
      <c r="DL3" s="2" t="s">
        <v>752</v>
      </c>
      <c r="DM3" s="2" t="s">
        <v>751</v>
      </c>
      <c r="DN3" s="2" t="s">
        <v>750</v>
      </c>
      <c r="DO3" s="1" t="s">
        <v>749</v>
      </c>
      <c r="DP3" s="1" t="s">
        <v>748</v>
      </c>
      <c r="DQ3" s="2" t="s">
        <v>793</v>
      </c>
      <c r="DR3" s="2" t="s">
        <v>799</v>
      </c>
      <c r="DS3" s="2" t="s">
        <v>800</v>
      </c>
      <c r="DT3" s="2" t="s">
        <v>801</v>
      </c>
      <c r="DU3" s="2" t="s">
        <v>802</v>
      </c>
      <c r="DV3" s="2" t="s">
        <v>803</v>
      </c>
      <c r="DW3" s="2" t="s">
        <v>833</v>
      </c>
      <c r="DX3" s="2" t="s">
        <v>823</v>
      </c>
      <c r="DY3" s="2" t="s">
        <v>825</v>
      </c>
      <c r="DZ3" s="1" t="s">
        <v>860</v>
      </c>
    </row>
    <row r="4" spans="1:130" s="1" customFormat="1">
      <c r="A4" s="2" t="s">
        <v>747</v>
      </c>
      <c r="B4" s="2" t="s">
        <v>744</v>
      </c>
      <c r="C4" s="2" t="s">
        <v>746</v>
      </c>
      <c r="D4" s="2" t="s">
        <v>664</v>
      </c>
      <c r="E4" s="2" t="s">
        <v>386</v>
      </c>
      <c r="F4" s="2" t="s">
        <v>110</v>
      </c>
      <c r="G4" s="2">
        <v>0</v>
      </c>
      <c r="H4" s="3">
        <v>3240</v>
      </c>
      <c r="I4" s="2">
        <v>648</v>
      </c>
      <c r="N4" s="1" t="s">
        <v>745</v>
      </c>
      <c r="O4" s="1" t="s">
        <v>744</v>
      </c>
      <c r="P4" s="1" t="s">
        <v>743</v>
      </c>
      <c r="Q4" s="1" t="s">
        <v>742</v>
      </c>
      <c r="R4" s="1" t="s">
        <v>741</v>
      </c>
      <c r="S4" s="1" t="s">
        <v>740</v>
      </c>
      <c r="T4" s="1" t="s">
        <v>739</v>
      </c>
      <c r="U4" s="1" t="s">
        <v>738</v>
      </c>
      <c r="V4" s="1" t="s">
        <v>737</v>
      </c>
      <c r="W4" s="1" t="s">
        <v>736</v>
      </c>
      <c r="X4" s="1" t="s">
        <v>735</v>
      </c>
      <c r="Y4" s="1" t="s">
        <v>734</v>
      </c>
      <c r="Z4" s="1" t="s">
        <v>733</v>
      </c>
      <c r="AA4" s="1" t="s">
        <v>732</v>
      </c>
      <c r="AB4" s="1" t="s">
        <v>731</v>
      </c>
      <c r="AC4" s="1" t="s">
        <v>25</v>
      </c>
      <c r="AD4" s="1" t="s">
        <v>730</v>
      </c>
      <c r="AE4" s="1" t="s">
        <v>729</v>
      </c>
      <c r="AF4" s="1" t="s">
        <v>728</v>
      </c>
      <c r="AG4" s="1" t="s">
        <v>572</v>
      </c>
      <c r="AH4" s="1" t="s">
        <v>727</v>
      </c>
      <c r="AI4" s="1" t="s">
        <v>726</v>
      </c>
      <c r="AJ4" s="1" t="s">
        <v>725</v>
      </c>
      <c r="AK4" s="1" t="s">
        <v>724</v>
      </c>
      <c r="AL4" s="1" t="s">
        <v>723</v>
      </c>
      <c r="AM4" s="1" t="s">
        <v>722</v>
      </c>
      <c r="AN4" s="1" t="s">
        <v>551</v>
      </c>
      <c r="AO4" s="1" t="s">
        <v>721</v>
      </c>
      <c r="AP4" s="1" t="s">
        <v>720</v>
      </c>
      <c r="AQ4" s="1" t="s">
        <v>539</v>
      </c>
      <c r="AR4" s="1" t="s">
        <v>719</v>
      </c>
      <c r="AS4" s="1" t="s">
        <v>718</v>
      </c>
      <c r="AT4" s="1" t="s">
        <v>717</v>
      </c>
      <c r="AU4" s="1" t="s">
        <v>716</v>
      </c>
      <c r="AV4" s="1" t="s">
        <v>715</v>
      </c>
      <c r="AW4" s="1" t="s">
        <v>518</v>
      </c>
      <c r="AX4" s="1" t="s">
        <v>515</v>
      </c>
      <c r="AY4" s="1" t="s">
        <v>511</v>
      </c>
      <c r="AZ4" s="1" t="s">
        <v>508</v>
      </c>
      <c r="BA4" s="1" t="s">
        <v>714</v>
      </c>
      <c r="BB4" s="1" t="s">
        <v>502</v>
      </c>
      <c r="BC4" s="1" t="s">
        <v>713</v>
      </c>
      <c r="BD4" s="1" t="s">
        <v>494</v>
      </c>
      <c r="BE4" s="1" t="s">
        <v>712</v>
      </c>
      <c r="BF4" s="1" t="s">
        <v>711</v>
      </c>
      <c r="BG4" s="1" t="s">
        <v>486</v>
      </c>
      <c r="BH4" s="1" t="s">
        <v>710</v>
      </c>
      <c r="BI4" s="1" t="s">
        <v>709</v>
      </c>
      <c r="BJ4" s="1" t="s">
        <v>708</v>
      </c>
      <c r="BK4" s="1" t="s">
        <v>472</v>
      </c>
      <c r="BL4" s="1" t="s">
        <v>469</v>
      </c>
      <c r="BM4" s="1" t="s">
        <v>707</v>
      </c>
      <c r="BN4" s="1" t="s">
        <v>463</v>
      </c>
      <c r="BO4" s="1" t="s">
        <v>706</v>
      </c>
      <c r="BP4" s="1" t="s">
        <v>705</v>
      </c>
      <c r="BQ4" s="1" t="s">
        <v>704</v>
      </c>
      <c r="BR4" s="1" t="s">
        <v>448</v>
      </c>
      <c r="BS4" s="1" t="s">
        <v>703</v>
      </c>
      <c r="BT4" s="2" t="s">
        <v>128</v>
      </c>
      <c r="BU4" s="2" t="s">
        <v>702</v>
      </c>
      <c r="BV4" s="2" t="s">
        <v>701</v>
      </c>
      <c r="BW4" s="2" t="s">
        <v>700</v>
      </c>
      <c r="BX4" s="2" t="s">
        <v>699</v>
      </c>
      <c r="BY4" s="2" t="s">
        <v>698</v>
      </c>
      <c r="BZ4" s="2" t="s">
        <v>697</v>
      </c>
      <c r="CA4" s="1" t="s">
        <v>696</v>
      </c>
      <c r="CB4" s="1" t="s">
        <v>695</v>
      </c>
      <c r="CC4" s="1" t="s">
        <v>694</v>
      </c>
      <c r="CD4" s="1" t="s">
        <v>429</v>
      </c>
      <c r="CE4" s="1" t="s">
        <v>426</v>
      </c>
      <c r="CF4" s="1" t="s">
        <v>693</v>
      </c>
      <c r="CG4" s="1" t="s">
        <v>692</v>
      </c>
      <c r="CH4" s="1" t="s">
        <v>415</v>
      </c>
      <c r="CI4" s="2" t="s">
        <v>691</v>
      </c>
      <c r="CJ4" s="2" t="s">
        <v>276</v>
      </c>
      <c r="CL4" s="1" t="s">
        <v>690</v>
      </c>
      <c r="CM4" s="1" t="s">
        <v>689</v>
      </c>
      <c r="CN4" s="1" t="s">
        <v>688</v>
      </c>
      <c r="CO4" s="1" t="s">
        <v>687</v>
      </c>
      <c r="CP4" s="1" t="s">
        <v>686</v>
      </c>
      <c r="CQ4" s="1" t="s">
        <v>685</v>
      </c>
      <c r="CR4" s="2" t="s">
        <v>684</v>
      </c>
      <c r="CS4" s="2" t="s">
        <v>683</v>
      </c>
      <c r="CT4" s="2" t="s">
        <v>682</v>
      </c>
      <c r="CU4" s="2" t="s">
        <v>136</v>
      </c>
      <c r="CV4" s="2" t="s">
        <v>681</v>
      </c>
      <c r="CW4" s="2" t="s">
        <v>680</v>
      </c>
      <c r="CX4" s="2" t="s">
        <v>679</v>
      </c>
      <c r="CY4" s="2" t="s">
        <v>678</v>
      </c>
      <c r="CZ4" s="2" t="s">
        <v>677</v>
      </c>
      <c r="DA4" s="2" t="s">
        <v>676</v>
      </c>
      <c r="DB4" s="2" t="s">
        <v>675</v>
      </c>
      <c r="DC4" s="2" t="s">
        <v>674</v>
      </c>
      <c r="DD4" s="2" t="s">
        <v>673</v>
      </c>
      <c r="DE4" s="2" t="s">
        <v>672</v>
      </c>
      <c r="DF4" s="2" t="s">
        <v>671</v>
      </c>
      <c r="DG4" s="2" t="s">
        <v>842</v>
      </c>
      <c r="DH4" s="2" t="s">
        <v>846</v>
      </c>
      <c r="DI4" s="2" t="s">
        <v>670</v>
      </c>
      <c r="DJ4" s="2" t="s">
        <v>669</v>
      </c>
      <c r="DK4" s="2" t="s">
        <v>155</v>
      </c>
      <c r="DL4" s="2" t="s">
        <v>156</v>
      </c>
      <c r="DM4" s="2" t="s">
        <v>157</v>
      </c>
      <c r="DN4" s="2" t="s">
        <v>158</v>
      </c>
      <c r="DO4" s="1" t="s">
        <v>172</v>
      </c>
      <c r="DP4" s="1" t="s">
        <v>668</v>
      </c>
      <c r="DQ4" s="2" t="s">
        <v>784</v>
      </c>
      <c r="DR4" s="2" t="s">
        <v>814</v>
      </c>
      <c r="DS4" s="2" t="s">
        <v>787</v>
      </c>
      <c r="DT4" s="2" t="s">
        <v>789</v>
      </c>
      <c r="DU4" s="2" t="s">
        <v>815</v>
      </c>
      <c r="DV4" s="2" t="s">
        <v>792</v>
      </c>
      <c r="DW4" s="1" t="s">
        <v>818</v>
      </c>
      <c r="DX4" s="1" t="s">
        <v>819</v>
      </c>
      <c r="DY4" s="1" t="s">
        <v>820</v>
      </c>
      <c r="DZ4" s="1" t="s">
        <v>859</v>
      </c>
    </row>
    <row r="5" spans="1:130" s="1" customFormat="1">
      <c r="A5" s="2" t="s">
        <v>667</v>
      </c>
      <c r="B5" s="2" t="s">
        <v>666</v>
      </c>
      <c r="C5" s="2" t="s">
        <v>665</v>
      </c>
      <c r="D5" s="2" t="s">
        <v>664</v>
      </c>
      <c r="E5" s="2" t="s">
        <v>663</v>
      </c>
      <c r="F5" s="2" t="s">
        <v>110</v>
      </c>
      <c r="G5" s="2">
        <v>0</v>
      </c>
      <c r="H5" s="3">
        <v>3024</v>
      </c>
      <c r="I5" s="2">
        <v>648</v>
      </c>
      <c r="N5" s="1" t="s">
        <v>662</v>
      </c>
      <c r="O5" s="1" t="s">
        <v>173</v>
      </c>
      <c r="P5" s="1" t="s">
        <v>174</v>
      </c>
      <c r="Q5" s="1" t="s">
        <v>661</v>
      </c>
      <c r="R5" s="1" t="s">
        <v>661</v>
      </c>
      <c r="S5" s="1" t="s">
        <v>175</v>
      </c>
      <c r="T5" s="1" t="s">
        <v>174</v>
      </c>
      <c r="U5" s="1" t="s">
        <v>174</v>
      </c>
      <c r="V5" s="1" t="s">
        <v>174</v>
      </c>
      <c r="W5" s="1" t="s">
        <v>174</v>
      </c>
      <c r="X5" s="1" t="s">
        <v>174</v>
      </c>
      <c r="Y5" s="1" t="s">
        <v>174</v>
      </c>
      <c r="Z5" s="1" t="s">
        <v>175</v>
      </c>
      <c r="AA5" s="1" t="s">
        <v>175</v>
      </c>
      <c r="AB5" s="1" t="s">
        <v>175</v>
      </c>
      <c r="AC5" s="1" t="s">
        <v>175</v>
      </c>
      <c r="AD5" s="1" t="s">
        <v>174</v>
      </c>
      <c r="AE5" s="1" t="s">
        <v>174</v>
      </c>
      <c r="AF5" s="1" t="s">
        <v>174</v>
      </c>
      <c r="AG5" s="1" t="s">
        <v>657</v>
      </c>
      <c r="AH5" s="1" t="s">
        <v>657</v>
      </c>
      <c r="AI5" s="1" t="s">
        <v>656</v>
      </c>
      <c r="AJ5" s="1" t="s">
        <v>657</v>
      </c>
      <c r="AK5" s="1" t="s">
        <v>657</v>
      </c>
      <c r="AL5" s="1" t="s">
        <v>657</v>
      </c>
      <c r="AM5" s="1" t="s">
        <v>657</v>
      </c>
      <c r="AN5" s="1" t="s">
        <v>657</v>
      </c>
      <c r="AO5" s="1" t="s">
        <v>174</v>
      </c>
      <c r="AP5" s="1" t="s">
        <v>174</v>
      </c>
      <c r="AQ5" s="1" t="s">
        <v>174</v>
      </c>
      <c r="AR5" s="1" t="s">
        <v>174</v>
      </c>
      <c r="AS5" s="1" t="s">
        <v>174</v>
      </c>
      <c r="AT5" s="1" t="s">
        <v>174</v>
      </c>
      <c r="AU5" s="1" t="s">
        <v>174</v>
      </c>
      <c r="AV5" s="1" t="s">
        <v>660</v>
      </c>
      <c r="AW5" s="1" t="s">
        <v>174</v>
      </c>
      <c r="AX5" s="1" t="s">
        <v>174</v>
      </c>
      <c r="AY5" s="1" t="s">
        <v>174</v>
      </c>
      <c r="AZ5" s="1" t="s">
        <v>174</v>
      </c>
      <c r="BA5" s="1" t="s">
        <v>174</v>
      </c>
      <c r="BB5" s="1" t="s">
        <v>174</v>
      </c>
      <c r="BC5" s="1" t="s">
        <v>174</v>
      </c>
      <c r="BD5" s="1" t="s">
        <v>174</v>
      </c>
      <c r="BE5" s="1" t="s">
        <v>174</v>
      </c>
      <c r="BF5" s="1" t="s">
        <v>174</v>
      </c>
      <c r="BG5" s="1" t="s">
        <v>174</v>
      </c>
      <c r="BH5" s="1" t="s">
        <v>174</v>
      </c>
      <c r="BI5" s="1" t="s">
        <v>174</v>
      </c>
      <c r="BJ5" s="1" t="s">
        <v>174</v>
      </c>
      <c r="BK5" s="1" t="s">
        <v>174</v>
      </c>
      <c r="BL5" s="1" t="s">
        <v>174</v>
      </c>
      <c r="BM5" s="1" t="s">
        <v>175</v>
      </c>
      <c r="BN5" s="1" t="s">
        <v>175</v>
      </c>
      <c r="BO5" s="1" t="s">
        <v>174</v>
      </c>
      <c r="BP5" s="1" t="s">
        <v>174</v>
      </c>
      <c r="BQ5" s="1" t="s">
        <v>174</v>
      </c>
      <c r="BR5" s="1" t="s">
        <v>660</v>
      </c>
      <c r="BS5" s="1" t="s">
        <v>177</v>
      </c>
      <c r="BT5" s="1" t="s">
        <v>659</v>
      </c>
      <c r="BU5" s="1" t="s">
        <v>658</v>
      </c>
      <c r="BV5" s="1" t="s">
        <v>658</v>
      </c>
      <c r="BW5" s="1" t="s">
        <v>179</v>
      </c>
      <c r="BX5" s="1" t="s">
        <v>179</v>
      </c>
      <c r="BY5" s="1" t="s">
        <v>179</v>
      </c>
      <c r="BZ5" s="1" t="s">
        <v>179</v>
      </c>
      <c r="CA5" s="1" t="s">
        <v>180</v>
      </c>
      <c r="CB5" s="1" t="s">
        <v>180</v>
      </c>
      <c r="CC5" s="1" t="s">
        <v>180</v>
      </c>
      <c r="CD5" s="1" t="s">
        <v>180</v>
      </c>
      <c r="CE5" s="1" t="s">
        <v>180</v>
      </c>
      <c r="CF5" s="1" t="s">
        <v>180</v>
      </c>
      <c r="CG5" s="1" t="s">
        <v>180</v>
      </c>
      <c r="CH5" s="1" t="s">
        <v>180</v>
      </c>
      <c r="CI5" s="1" t="s">
        <v>175</v>
      </c>
      <c r="CJ5" s="1" t="s">
        <v>175</v>
      </c>
      <c r="CL5" s="1" t="s">
        <v>180</v>
      </c>
      <c r="CM5" s="1" t="s">
        <v>180</v>
      </c>
      <c r="CN5" s="1" t="s">
        <v>180</v>
      </c>
      <c r="CO5" s="1" t="s">
        <v>180</v>
      </c>
      <c r="CP5" s="1" t="s">
        <v>180</v>
      </c>
      <c r="CQ5" s="1" t="s">
        <v>180</v>
      </c>
      <c r="CR5" s="1" t="s">
        <v>657</v>
      </c>
      <c r="CS5" s="1" t="s">
        <v>656</v>
      </c>
      <c r="CT5" s="1" t="s">
        <v>657</v>
      </c>
      <c r="CU5" s="1" t="s">
        <v>657</v>
      </c>
      <c r="CV5" s="1" t="s">
        <v>657</v>
      </c>
      <c r="CW5" s="1" t="s">
        <v>657</v>
      </c>
      <c r="CX5" s="1" t="s">
        <v>657</v>
      </c>
      <c r="CY5" s="1" t="s">
        <v>656</v>
      </c>
      <c r="CZ5" s="1" t="s">
        <v>175</v>
      </c>
      <c r="DA5" s="1" t="s">
        <v>180</v>
      </c>
      <c r="DB5" s="1" t="s">
        <v>180</v>
      </c>
      <c r="DC5" s="1" t="s">
        <v>180</v>
      </c>
      <c r="DD5" s="1" t="s">
        <v>180</v>
      </c>
      <c r="DE5" s="1" t="s">
        <v>180</v>
      </c>
      <c r="DF5" s="1" t="s">
        <v>180</v>
      </c>
      <c r="DG5" s="1" t="s">
        <v>175</v>
      </c>
      <c r="DH5" s="1" t="s">
        <v>175</v>
      </c>
      <c r="DI5" s="1" t="s">
        <v>655</v>
      </c>
      <c r="DJ5" s="1" t="s">
        <v>654</v>
      </c>
      <c r="DK5" s="1" t="s">
        <v>180</v>
      </c>
      <c r="DL5" s="1" t="s">
        <v>180</v>
      </c>
      <c r="DM5" s="1" t="s">
        <v>180</v>
      </c>
      <c r="DN5" s="1" t="s">
        <v>180</v>
      </c>
      <c r="DO5" s="1" t="s">
        <v>180</v>
      </c>
      <c r="DP5" s="1" t="s">
        <v>614</v>
      </c>
      <c r="DQ5" s="1" t="s">
        <v>811</v>
      </c>
      <c r="DR5" s="1" t="s">
        <v>811</v>
      </c>
      <c r="DS5" s="1" t="s">
        <v>811</v>
      </c>
      <c r="DT5" s="1" t="s">
        <v>811</v>
      </c>
      <c r="DU5" s="1" t="s">
        <v>811</v>
      </c>
      <c r="DV5" s="1" t="s">
        <v>811</v>
      </c>
      <c r="DW5" s="1" t="s">
        <v>174</v>
      </c>
      <c r="DX5" s="1" t="s">
        <v>174</v>
      </c>
      <c r="DY5" s="1" t="s">
        <v>174</v>
      </c>
      <c r="DZ5" s="1" t="s">
        <v>811</v>
      </c>
    </row>
    <row r="6" spans="1:130" s="1" customFormat="1">
      <c r="A6" s="2" t="s">
        <v>653</v>
      </c>
      <c r="B6" s="2" t="s">
        <v>652</v>
      </c>
      <c r="C6" s="2" t="s">
        <v>13</v>
      </c>
      <c r="D6" s="2" t="s">
        <v>651</v>
      </c>
      <c r="E6" s="2" t="s">
        <v>384</v>
      </c>
      <c r="F6" s="2" t="s">
        <v>110</v>
      </c>
      <c r="G6" s="2">
        <v>0</v>
      </c>
      <c r="H6" s="3">
        <v>410</v>
      </c>
      <c r="I6" s="2">
        <v>648</v>
      </c>
      <c r="N6" s="1" t="s">
        <v>650</v>
      </c>
      <c r="O6" s="1" t="s">
        <v>647</v>
      </c>
      <c r="P6" s="1" t="s">
        <v>647</v>
      </c>
      <c r="S6" s="1" t="s">
        <v>645</v>
      </c>
      <c r="T6" s="1" t="s">
        <v>647</v>
      </c>
      <c r="U6" s="1" t="s">
        <v>647</v>
      </c>
      <c r="V6" s="1" t="s">
        <v>647</v>
      </c>
      <c r="W6" s="1" t="s">
        <v>647</v>
      </c>
      <c r="X6" s="1" t="s">
        <v>647</v>
      </c>
      <c r="Y6" s="1" t="s">
        <v>647</v>
      </c>
      <c r="Z6" s="1" t="s">
        <v>645</v>
      </c>
      <c r="AA6" s="1" t="s">
        <v>643</v>
      </c>
      <c r="AB6" s="1" t="s">
        <v>643</v>
      </c>
      <c r="AC6" s="1" t="s">
        <v>643</v>
      </c>
      <c r="AD6" s="1" t="s">
        <v>176</v>
      </c>
      <c r="AE6" s="1" t="s">
        <v>647</v>
      </c>
      <c r="AF6" s="1" t="s">
        <v>647</v>
      </c>
      <c r="AG6" s="1" t="s">
        <v>647</v>
      </c>
      <c r="AH6" s="1" t="s">
        <v>647</v>
      </c>
      <c r="AI6" s="1" t="s">
        <v>647</v>
      </c>
      <c r="AJ6" s="1" t="s">
        <v>647</v>
      </c>
      <c r="AK6" s="1" t="s">
        <v>647</v>
      </c>
      <c r="AL6" s="1" t="s">
        <v>647</v>
      </c>
      <c r="AM6" s="1" t="s">
        <v>647</v>
      </c>
      <c r="AN6" s="1" t="s">
        <v>647</v>
      </c>
      <c r="AO6" s="1" t="s">
        <v>647</v>
      </c>
      <c r="AP6" s="1" t="s">
        <v>647</v>
      </c>
      <c r="AQ6" s="1" t="s">
        <v>647</v>
      </c>
      <c r="AR6" s="1" t="s">
        <v>647</v>
      </c>
      <c r="AS6" s="1" t="s">
        <v>647</v>
      </c>
      <c r="AT6" s="1" t="s">
        <v>647</v>
      </c>
      <c r="AU6" s="1" t="s">
        <v>647</v>
      </c>
      <c r="AV6" s="1" t="s">
        <v>648</v>
      </c>
      <c r="AW6" s="1" t="s">
        <v>647</v>
      </c>
      <c r="AX6" s="1" t="s">
        <v>647</v>
      </c>
      <c r="AY6" s="1" t="s">
        <v>647</v>
      </c>
      <c r="AZ6" s="1" t="s">
        <v>647</v>
      </c>
      <c r="BA6" s="1" t="s">
        <v>647</v>
      </c>
      <c r="BB6" s="1" t="s">
        <v>647</v>
      </c>
      <c r="BC6" s="1" t="s">
        <v>647</v>
      </c>
      <c r="BD6" s="1" t="s">
        <v>647</v>
      </c>
      <c r="BE6" s="1" t="s">
        <v>647</v>
      </c>
      <c r="BF6" s="1" t="s">
        <v>649</v>
      </c>
      <c r="BG6" s="1" t="s">
        <v>647</v>
      </c>
      <c r="BH6" s="1" t="s">
        <v>647</v>
      </c>
      <c r="BI6" s="1" t="s">
        <v>647</v>
      </c>
      <c r="BJ6" s="1" t="s">
        <v>647</v>
      </c>
      <c r="BK6" s="1" t="s">
        <v>647</v>
      </c>
      <c r="BL6" s="1" t="s">
        <v>647</v>
      </c>
      <c r="BO6" s="1" t="s">
        <v>647</v>
      </c>
      <c r="BP6" s="1" t="s">
        <v>647</v>
      </c>
      <c r="BQ6" s="1" t="s">
        <v>647</v>
      </c>
      <c r="BR6" s="1" t="s">
        <v>648</v>
      </c>
      <c r="BS6" s="1" t="s">
        <v>178</v>
      </c>
      <c r="BW6" s="1" t="s">
        <v>640</v>
      </c>
      <c r="BX6" s="1" t="s">
        <v>640</v>
      </c>
      <c r="BY6" s="1" t="s">
        <v>640</v>
      </c>
      <c r="BZ6" s="1" t="s">
        <v>640</v>
      </c>
      <c r="CA6" s="1" t="s">
        <v>647</v>
      </c>
      <c r="CB6" s="1" t="s">
        <v>641</v>
      </c>
      <c r="CC6" s="1" t="s">
        <v>641</v>
      </c>
      <c r="CD6" s="1" t="s">
        <v>641</v>
      </c>
      <c r="CE6" s="1" t="s">
        <v>644</v>
      </c>
      <c r="CF6" s="1" t="s">
        <v>644</v>
      </c>
      <c r="CG6" s="1" t="s">
        <v>641</v>
      </c>
      <c r="CH6" s="1" t="s">
        <v>641</v>
      </c>
      <c r="CI6" s="1" t="s">
        <v>643</v>
      </c>
      <c r="CJ6" s="1" t="s">
        <v>643</v>
      </c>
      <c r="CL6" s="1" t="s">
        <v>641</v>
      </c>
      <c r="CM6" s="1" t="s">
        <v>609</v>
      </c>
      <c r="CN6" s="1" t="s">
        <v>609</v>
      </c>
      <c r="CO6" s="1" t="s">
        <v>608</v>
      </c>
      <c r="CP6" s="1" t="s">
        <v>646</v>
      </c>
      <c r="CQ6" s="1" t="s">
        <v>646</v>
      </c>
      <c r="CR6" s="1" t="s">
        <v>610</v>
      </c>
      <c r="CS6" s="1" t="s">
        <v>610</v>
      </c>
      <c r="CT6" s="1" t="s">
        <v>635</v>
      </c>
      <c r="CU6" s="1" t="s">
        <v>610</v>
      </c>
      <c r="CV6" s="1" t="s">
        <v>635</v>
      </c>
      <c r="CW6" s="1" t="s">
        <v>610</v>
      </c>
      <c r="CX6" s="1" t="s">
        <v>610</v>
      </c>
      <c r="CY6" s="1" t="s">
        <v>610</v>
      </c>
      <c r="CZ6" s="1" t="s">
        <v>645</v>
      </c>
      <c r="DA6" s="1" t="s">
        <v>644</v>
      </c>
      <c r="DB6" s="1" t="s">
        <v>641</v>
      </c>
      <c r="DC6" s="1" t="s">
        <v>644</v>
      </c>
      <c r="DD6" s="1" t="s">
        <v>641</v>
      </c>
      <c r="DE6" s="1" t="s">
        <v>641</v>
      </c>
      <c r="DF6" s="1" t="s">
        <v>641</v>
      </c>
      <c r="DG6" s="1" t="s">
        <v>643</v>
      </c>
      <c r="DH6" s="1" t="s">
        <v>643</v>
      </c>
      <c r="DI6" s="1" t="s">
        <v>642</v>
      </c>
      <c r="DJ6" s="1" t="s">
        <v>642</v>
      </c>
      <c r="DK6" s="1" t="s">
        <v>641</v>
      </c>
      <c r="DL6" s="1" t="s">
        <v>641</v>
      </c>
      <c r="DM6" s="1" t="s">
        <v>641</v>
      </c>
      <c r="DN6" s="1" t="s">
        <v>641</v>
      </c>
      <c r="DO6" s="1" t="s">
        <v>641</v>
      </c>
      <c r="DP6" s="1" t="s">
        <v>640</v>
      </c>
      <c r="DQ6" s="1" t="s">
        <v>812</v>
      </c>
      <c r="DR6" s="1" t="s">
        <v>812</v>
      </c>
      <c r="DS6" s="1" t="s">
        <v>812</v>
      </c>
      <c r="DT6" s="1" t="s">
        <v>812</v>
      </c>
      <c r="DU6" s="1" t="s">
        <v>812</v>
      </c>
      <c r="DV6" s="1" t="s">
        <v>812</v>
      </c>
      <c r="DW6" s="1" t="s">
        <v>641</v>
      </c>
      <c r="DX6" s="1" t="s">
        <v>641</v>
      </c>
      <c r="DY6" s="1" t="s">
        <v>641</v>
      </c>
    </row>
    <row r="7" spans="1:130" s="1" customFormat="1">
      <c r="A7" s="2" t="s">
        <v>639</v>
      </c>
      <c r="B7" s="2" t="s">
        <v>639</v>
      </c>
      <c r="C7" s="2" t="s">
        <v>14</v>
      </c>
      <c r="D7" s="2" t="s">
        <v>638</v>
      </c>
      <c r="E7" s="2" t="s">
        <v>383</v>
      </c>
      <c r="F7" s="2" t="s">
        <v>110</v>
      </c>
      <c r="G7" s="2">
        <v>0</v>
      </c>
      <c r="H7" s="3">
        <v>410</v>
      </c>
      <c r="I7" s="2">
        <v>648</v>
      </c>
      <c r="K7" s="1" t="s">
        <v>637</v>
      </c>
      <c r="N7" s="1" t="s">
        <v>636</v>
      </c>
      <c r="O7" s="1" t="s">
        <v>634</v>
      </c>
      <c r="P7" s="1" t="s">
        <v>633</v>
      </c>
      <c r="T7" s="1" t="s">
        <v>624</v>
      </c>
      <c r="U7" s="1" t="s">
        <v>633</v>
      </c>
      <c r="V7" s="1" t="s">
        <v>633</v>
      </c>
      <c r="W7" s="1" t="s">
        <v>608</v>
      </c>
      <c r="X7" s="1" t="s">
        <v>608</v>
      </c>
      <c r="Y7" s="1" t="s">
        <v>630</v>
      </c>
      <c r="AD7" s="1" t="s">
        <v>630</v>
      </c>
      <c r="AE7" s="1" t="s">
        <v>633</v>
      </c>
      <c r="AF7" s="1" t="s">
        <v>634</v>
      </c>
      <c r="AG7" s="1" t="s">
        <v>635</v>
      </c>
      <c r="AH7" s="1" t="s">
        <v>610</v>
      </c>
      <c r="AI7" s="1" t="s">
        <v>635</v>
      </c>
      <c r="AJ7" s="1" t="s">
        <v>635</v>
      </c>
      <c r="AK7" s="1" t="s">
        <v>610</v>
      </c>
      <c r="AL7" s="1" t="s">
        <v>635</v>
      </c>
      <c r="AM7" s="1" t="s">
        <v>610</v>
      </c>
      <c r="AN7" s="1" t="s">
        <v>610</v>
      </c>
      <c r="AO7" s="1" t="s">
        <v>633</v>
      </c>
      <c r="AP7" s="1" t="s">
        <v>633</v>
      </c>
      <c r="AQ7" s="1" t="s">
        <v>634</v>
      </c>
      <c r="AR7" s="1" t="s">
        <v>622</v>
      </c>
      <c r="AS7" s="1" t="s">
        <v>624</v>
      </c>
      <c r="AT7" s="1" t="s">
        <v>624</v>
      </c>
      <c r="AU7" s="1" t="s">
        <v>622</v>
      </c>
      <c r="AW7" s="1" t="s">
        <v>633</v>
      </c>
      <c r="AX7" s="1" t="s">
        <v>631</v>
      </c>
      <c r="AY7" s="1" t="s">
        <v>633</v>
      </c>
      <c r="AZ7" s="1" t="s">
        <v>633</v>
      </c>
      <c r="BA7" s="1" t="s">
        <v>624</v>
      </c>
      <c r="BB7" s="1" t="s">
        <v>622</v>
      </c>
      <c r="BC7" s="1" t="s">
        <v>633</v>
      </c>
      <c r="BD7" s="1" t="s">
        <v>631</v>
      </c>
      <c r="BE7" s="1" t="s">
        <v>624</v>
      </c>
      <c r="BF7" s="1" t="s">
        <v>630</v>
      </c>
      <c r="BG7" s="1" t="s">
        <v>630</v>
      </c>
      <c r="BH7" s="1" t="s">
        <v>630</v>
      </c>
      <c r="BI7" s="1" t="s">
        <v>631</v>
      </c>
      <c r="BJ7" s="1" t="s">
        <v>624</v>
      </c>
      <c r="BK7" s="1" t="s">
        <v>624</v>
      </c>
      <c r="BL7" s="1" t="s">
        <v>622</v>
      </c>
      <c r="BO7" s="1" t="s">
        <v>624</v>
      </c>
      <c r="BP7" s="1" t="s">
        <v>622</v>
      </c>
      <c r="BQ7" s="1" t="s">
        <v>624</v>
      </c>
      <c r="BS7" s="1" t="s">
        <v>632</v>
      </c>
      <c r="CA7" s="1" t="s">
        <v>631</v>
      </c>
      <c r="CB7" s="1" t="s">
        <v>621</v>
      </c>
      <c r="CC7" s="1" t="s">
        <v>628</v>
      </c>
      <c r="CD7" s="1" t="s">
        <v>630</v>
      </c>
      <c r="CE7" s="1" t="s">
        <v>628</v>
      </c>
      <c r="CF7" s="1" t="s">
        <v>621</v>
      </c>
      <c r="CG7" s="1" t="s">
        <v>629</v>
      </c>
      <c r="CH7" s="1" t="s">
        <v>608</v>
      </c>
      <c r="CL7" s="1" t="s">
        <v>621</v>
      </c>
      <c r="CM7" s="1" t="s">
        <v>151</v>
      </c>
      <c r="CN7" s="1" t="s">
        <v>151</v>
      </c>
      <c r="CO7" s="1" t="s">
        <v>151</v>
      </c>
      <c r="CP7" s="1" t="s">
        <v>630</v>
      </c>
      <c r="CQ7" s="1" t="s">
        <v>608</v>
      </c>
      <c r="DA7" s="1" t="s">
        <v>628</v>
      </c>
      <c r="DB7" s="1" t="s">
        <v>621</v>
      </c>
      <c r="DC7" s="1" t="s">
        <v>630</v>
      </c>
      <c r="DD7" s="1" t="s">
        <v>629</v>
      </c>
      <c r="DE7" s="1" t="s">
        <v>629</v>
      </c>
      <c r="DF7" s="1" t="s">
        <v>628</v>
      </c>
      <c r="DK7" s="1" t="s">
        <v>608</v>
      </c>
      <c r="DL7" s="1" t="s">
        <v>629</v>
      </c>
      <c r="DM7" s="1" t="s">
        <v>628</v>
      </c>
      <c r="DN7" s="1" t="s">
        <v>628</v>
      </c>
      <c r="DO7" s="1" t="s">
        <v>628</v>
      </c>
      <c r="DQ7" s="1" t="s">
        <v>813</v>
      </c>
      <c r="DR7" s="1" t="s">
        <v>813</v>
      </c>
      <c r="DS7" s="1" t="s">
        <v>813</v>
      </c>
      <c r="DT7" s="1" t="s">
        <v>813</v>
      </c>
      <c r="DU7" s="1" t="s">
        <v>813</v>
      </c>
      <c r="DV7" s="1" t="s">
        <v>813</v>
      </c>
      <c r="DW7" s="1" t="s">
        <v>621</v>
      </c>
      <c r="DX7" s="1" t="s">
        <v>621</v>
      </c>
      <c r="DY7" s="1" t="s">
        <v>628</v>
      </c>
    </row>
    <row r="8" spans="1:130" s="1" customFormat="1">
      <c r="A8" s="2" t="s">
        <v>627</v>
      </c>
      <c r="B8" s="2" t="s">
        <v>626</v>
      </c>
      <c r="C8" s="2" t="s">
        <v>15</v>
      </c>
      <c r="D8" s="2" t="s">
        <v>15</v>
      </c>
      <c r="E8" s="2" t="s">
        <v>382</v>
      </c>
      <c r="F8" s="2" t="s">
        <v>109</v>
      </c>
      <c r="G8" s="2">
        <v>0</v>
      </c>
      <c r="H8" s="3">
        <v>16200</v>
      </c>
      <c r="I8" s="2"/>
      <c r="N8" s="1" t="s">
        <v>625</v>
      </c>
      <c r="O8" s="1" t="s">
        <v>624</v>
      </c>
      <c r="P8" s="1" t="s">
        <v>622</v>
      </c>
      <c r="T8" s="1" t="s">
        <v>615</v>
      </c>
      <c r="U8" s="1" t="s">
        <v>622</v>
      </c>
      <c r="V8" s="1" t="s">
        <v>622</v>
      </c>
      <c r="W8" s="1" t="s">
        <v>604</v>
      </c>
      <c r="X8" s="1" t="s">
        <v>604</v>
      </c>
      <c r="Y8" s="1" t="s">
        <v>604</v>
      </c>
      <c r="AD8" s="1" t="s">
        <v>604</v>
      </c>
      <c r="AE8" s="1" t="s">
        <v>624</v>
      </c>
      <c r="AF8" s="1" t="s">
        <v>622</v>
      </c>
      <c r="AG8" s="1" t="s">
        <v>604</v>
      </c>
      <c r="AH8" s="1" t="s">
        <v>604</v>
      </c>
      <c r="AI8" s="1" t="s">
        <v>604</v>
      </c>
      <c r="AJ8" s="1" t="s">
        <v>604</v>
      </c>
      <c r="AK8" s="1" t="s">
        <v>604</v>
      </c>
      <c r="AL8" s="1" t="s">
        <v>604</v>
      </c>
      <c r="AM8" s="1" t="s">
        <v>604</v>
      </c>
      <c r="AN8" s="1" t="s">
        <v>604</v>
      </c>
      <c r="AO8" s="1" t="s">
        <v>622</v>
      </c>
      <c r="AP8" s="1" t="s">
        <v>624</v>
      </c>
      <c r="AQ8" s="1" t="s">
        <v>624</v>
      </c>
      <c r="AR8" s="1" t="s">
        <v>616</v>
      </c>
      <c r="AS8" s="1" t="s">
        <v>616</v>
      </c>
      <c r="AT8" s="1" t="s">
        <v>615</v>
      </c>
      <c r="AU8" s="1" t="s">
        <v>616</v>
      </c>
      <c r="AW8" s="1" t="s">
        <v>622</v>
      </c>
      <c r="AX8" s="1" t="s">
        <v>624</v>
      </c>
      <c r="AY8" s="1" t="s">
        <v>622</v>
      </c>
      <c r="AZ8" s="1" t="s">
        <v>622</v>
      </c>
      <c r="BA8" s="1" t="s">
        <v>616</v>
      </c>
      <c r="BB8" s="1" t="s">
        <v>615</v>
      </c>
      <c r="BC8" s="1" t="s">
        <v>624</v>
      </c>
      <c r="BD8" s="1" t="s">
        <v>624</v>
      </c>
      <c r="BE8" s="1" t="s">
        <v>616</v>
      </c>
      <c r="BF8" s="1" t="s">
        <v>604</v>
      </c>
      <c r="BG8" s="1" t="s">
        <v>604</v>
      </c>
      <c r="BH8" s="1" t="s">
        <v>604</v>
      </c>
      <c r="BI8" s="1" t="s">
        <v>622</v>
      </c>
      <c r="BJ8" s="1" t="s">
        <v>616</v>
      </c>
      <c r="BK8" s="1" t="s">
        <v>616</v>
      </c>
      <c r="BL8" s="1" t="s">
        <v>616</v>
      </c>
      <c r="BO8" s="1" t="s">
        <v>616</v>
      </c>
      <c r="BP8" s="1" t="s">
        <v>616</v>
      </c>
      <c r="BQ8" s="1" t="s">
        <v>616</v>
      </c>
      <c r="BR8" s="1" t="s">
        <v>151</v>
      </c>
      <c r="BS8" s="1" t="s">
        <v>623</v>
      </c>
      <c r="CA8" s="1" t="s">
        <v>622</v>
      </c>
      <c r="CB8" s="1" t="s">
        <v>613</v>
      </c>
      <c r="CC8" s="1" t="s">
        <v>621</v>
      </c>
      <c r="CD8" s="1" t="s">
        <v>604</v>
      </c>
      <c r="CE8" s="1" t="s">
        <v>621</v>
      </c>
      <c r="CF8" s="1" t="s">
        <v>614</v>
      </c>
      <c r="CG8" s="1" t="s">
        <v>621</v>
      </c>
      <c r="CH8" s="1" t="s">
        <v>604</v>
      </c>
      <c r="CI8" s="1" t="s">
        <v>151</v>
      </c>
      <c r="CJ8" s="1" t="s">
        <v>151</v>
      </c>
      <c r="CL8" s="1" t="s">
        <v>613</v>
      </c>
      <c r="CP8" s="1" t="s">
        <v>595</v>
      </c>
      <c r="CQ8" s="1" t="s">
        <v>595</v>
      </c>
      <c r="CR8" s="1" t="s">
        <v>151</v>
      </c>
      <c r="CS8" s="1" t="s">
        <v>151</v>
      </c>
      <c r="CT8" s="1" t="s">
        <v>151</v>
      </c>
      <c r="CU8" s="1" t="s">
        <v>151</v>
      </c>
      <c r="CV8" s="1" t="s">
        <v>151</v>
      </c>
      <c r="DA8" s="1" t="s">
        <v>621</v>
      </c>
      <c r="DB8" s="1" t="s">
        <v>613</v>
      </c>
      <c r="DC8" s="1" t="s">
        <v>604</v>
      </c>
      <c r="DD8" s="1" t="s">
        <v>621</v>
      </c>
      <c r="DE8" s="1" t="s">
        <v>621</v>
      </c>
      <c r="DF8" s="1" t="s">
        <v>621</v>
      </c>
      <c r="DK8" s="1" t="s">
        <v>604</v>
      </c>
      <c r="DL8" s="1" t="s">
        <v>621</v>
      </c>
      <c r="DM8" s="1" t="s">
        <v>621</v>
      </c>
      <c r="DN8" s="1" t="s">
        <v>621</v>
      </c>
      <c r="DO8" s="1" t="s">
        <v>621</v>
      </c>
      <c r="DQ8" s="1" t="s">
        <v>150</v>
      </c>
      <c r="DR8" s="1" t="s">
        <v>150</v>
      </c>
      <c r="DS8" s="1" t="s">
        <v>150</v>
      </c>
      <c r="DT8" s="1" t="s">
        <v>150</v>
      </c>
      <c r="DU8" s="1" t="s">
        <v>150</v>
      </c>
      <c r="DV8" s="1" t="s">
        <v>150</v>
      </c>
      <c r="DW8" s="1" t="s">
        <v>613</v>
      </c>
      <c r="DX8" s="1" t="s">
        <v>613</v>
      </c>
      <c r="DY8" s="1" t="s">
        <v>621</v>
      </c>
    </row>
    <row r="9" spans="1:130" s="1" customFormat="1">
      <c r="A9" s="2" t="s">
        <v>620</v>
      </c>
      <c r="B9" s="2" t="s">
        <v>619</v>
      </c>
      <c r="C9" s="2" t="s">
        <v>39</v>
      </c>
      <c r="D9" s="2" t="s">
        <v>16</v>
      </c>
      <c r="E9" s="2" t="s">
        <v>618</v>
      </c>
      <c r="F9" s="2" t="s">
        <v>111</v>
      </c>
      <c r="G9" s="4">
        <v>1620</v>
      </c>
      <c r="H9" s="3">
        <v>5400</v>
      </c>
      <c r="I9" s="2"/>
      <c r="N9" s="1" t="s">
        <v>617</v>
      </c>
      <c r="O9" s="1" t="s">
        <v>615</v>
      </c>
      <c r="P9" s="1" t="s">
        <v>616</v>
      </c>
      <c r="T9" s="1" t="s">
        <v>608</v>
      </c>
      <c r="U9" s="1" t="s">
        <v>616</v>
      </c>
      <c r="V9" s="1" t="s">
        <v>616</v>
      </c>
      <c r="AE9" s="1" t="s">
        <v>616</v>
      </c>
      <c r="AF9" s="1" t="s">
        <v>616</v>
      </c>
      <c r="AO9" s="1" t="s">
        <v>615</v>
      </c>
      <c r="AP9" s="1" t="s">
        <v>615</v>
      </c>
      <c r="AQ9" s="1" t="s">
        <v>616</v>
      </c>
      <c r="AR9" s="1" t="s">
        <v>608</v>
      </c>
      <c r="AS9" s="1" t="s">
        <v>608</v>
      </c>
      <c r="AT9" s="1" t="s">
        <v>608</v>
      </c>
      <c r="AU9" s="1" t="s">
        <v>608</v>
      </c>
      <c r="AW9" s="1" t="s">
        <v>615</v>
      </c>
      <c r="AX9" s="1" t="s">
        <v>616</v>
      </c>
      <c r="AY9" s="1" t="s">
        <v>615</v>
      </c>
      <c r="AZ9" s="1" t="s">
        <v>616</v>
      </c>
      <c r="BA9" s="1" t="s">
        <v>608</v>
      </c>
      <c r="BB9" s="1" t="s">
        <v>608</v>
      </c>
      <c r="BC9" s="1" t="s">
        <v>615</v>
      </c>
      <c r="BD9" s="1" t="s">
        <v>615</v>
      </c>
      <c r="BE9" s="1" t="s">
        <v>608</v>
      </c>
      <c r="BI9" s="1" t="s">
        <v>615</v>
      </c>
      <c r="BJ9" s="1" t="s">
        <v>608</v>
      </c>
      <c r="BK9" s="1" t="s">
        <v>608</v>
      </c>
      <c r="BL9" s="1" t="s">
        <v>608</v>
      </c>
      <c r="BO9" s="1" t="s">
        <v>608</v>
      </c>
      <c r="BP9" s="1" t="s">
        <v>608</v>
      </c>
      <c r="BQ9" s="1" t="s">
        <v>608</v>
      </c>
      <c r="CA9" s="1" t="s">
        <v>615</v>
      </c>
      <c r="CB9" s="1" t="s">
        <v>608</v>
      </c>
      <c r="CC9" s="1" t="s">
        <v>613</v>
      </c>
      <c r="CE9" s="1" t="s">
        <v>613</v>
      </c>
      <c r="CF9" s="1" t="s">
        <v>608</v>
      </c>
      <c r="CG9" s="1" t="s">
        <v>613</v>
      </c>
      <c r="CL9" s="1" t="s">
        <v>608</v>
      </c>
      <c r="DA9" s="1" t="s">
        <v>613</v>
      </c>
      <c r="DB9" s="1" t="s">
        <v>608</v>
      </c>
      <c r="DD9" s="1" t="s">
        <v>613</v>
      </c>
      <c r="DE9" s="1" t="s">
        <v>613</v>
      </c>
      <c r="DF9" s="1" t="s">
        <v>613</v>
      </c>
      <c r="DL9" s="1" t="s">
        <v>613</v>
      </c>
      <c r="DM9" s="1" t="s">
        <v>613</v>
      </c>
      <c r="DN9" s="1" t="s">
        <v>613</v>
      </c>
      <c r="DO9" s="1" t="s">
        <v>613</v>
      </c>
      <c r="DW9" s="1" t="s">
        <v>608</v>
      </c>
      <c r="DX9" s="1" t="s">
        <v>608</v>
      </c>
      <c r="DY9" s="1" t="s">
        <v>613</v>
      </c>
    </row>
    <row r="10" spans="1:130" s="1" customFormat="1">
      <c r="A10" s="2" t="s">
        <v>612</v>
      </c>
      <c r="B10" s="2" t="s">
        <v>612</v>
      </c>
      <c r="C10" s="2" t="s">
        <v>131</v>
      </c>
      <c r="D10" s="2" t="s">
        <v>16</v>
      </c>
      <c r="E10" s="2" t="s">
        <v>331</v>
      </c>
      <c r="F10" s="2" t="s">
        <v>111</v>
      </c>
      <c r="G10" s="2">
        <v>1620</v>
      </c>
      <c r="H10" s="3">
        <v>4320</v>
      </c>
      <c r="I10" s="2">
        <v>648</v>
      </c>
      <c r="N10" s="1" t="s">
        <v>611</v>
      </c>
      <c r="O10" s="1" t="s">
        <v>610</v>
      </c>
      <c r="P10" s="1" t="s">
        <v>608</v>
      </c>
      <c r="T10" s="1" t="s">
        <v>604</v>
      </c>
      <c r="U10" s="1" t="s">
        <v>608</v>
      </c>
      <c r="V10" s="1" t="s">
        <v>608</v>
      </c>
      <c r="AE10" s="1" t="s">
        <v>608</v>
      </c>
      <c r="AF10" s="1" t="s">
        <v>608</v>
      </c>
      <c r="AO10" s="1" t="s">
        <v>610</v>
      </c>
      <c r="AP10" s="1" t="s">
        <v>609</v>
      </c>
      <c r="AQ10" s="1" t="s">
        <v>608</v>
      </c>
      <c r="AR10" s="1" t="s">
        <v>604</v>
      </c>
      <c r="AS10" s="1" t="s">
        <v>604</v>
      </c>
      <c r="AT10" s="1" t="s">
        <v>604</v>
      </c>
      <c r="AU10" s="1" t="s">
        <v>604</v>
      </c>
      <c r="AW10" s="1" t="s">
        <v>608</v>
      </c>
      <c r="AX10" s="1" t="s">
        <v>608</v>
      </c>
      <c r="AY10" s="1" t="s">
        <v>608</v>
      </c>
      <c r="AZ10" s="1" t="s">
        <v>608</v>
      </c>
      <c r="BA10" s="1" t="s">
        <v>605</v>
      </c>
      <c r="BB10" s="1" t="s">
        <v>604</v>
      </c>
      <c r="BC10" s="1" t="s">
        <v>608</v>
      </c>
      <c r="BD10" s="1" t="s">
        <v>608</v>
      </c>
      <c r="BE10" s="1" t="s">
        <v>604</v>
      </c>
      <c r="BI10" s="1" t="s">
        <v>608</v>
      </c>
      <c r="BJ10" s="1" t="s">
        <v>604</v>
      </c>
      <c r="BK10" s="1" t="s">
        <v>604</v>
      </c>
      <c r="BL10" s="1" t="s">
        <v>604</v>
      </c>
      <c r="BO10" s="1" t="s">
        <v>604</v>
      </c>
      <c r="BP10" s="1" t="s">
        <v>604</v>
      </c>
      <c r="BQ10" s="1" t="s">
        <v>604</v>
      </c>
      <c r="CA10" s="1" t="s">
        <v>608</v>
      </c>
      <c r="CB10" s="1" t="s">
        <v>604</v>
      </c>
      <c r="CC10" s="1" t="s">
        <v>608</v>
      </c>
      <c r="CE10" s="1" t="s">
        <v>608</v>
      </c>
      <c r="CF10" s="1" t="s">
        <v>604</v>
      </c>
      <c r="CG10" s="1" t="s">
        <v>863</v>
      </c>
      <c r="CL10" s="1" t="s">
        <v>604</v>
      </c>
      <c r="DA10" s="1" t="s">
        <v>608</v>
      </c>
      <c r="DB10" s="1" t="s">
        <v>604</v>
      </c>
      <c r="DD10" s="1" t="s">
        <v>608</v>
      </c>
      <c r="DE10" s="1" t="s">
        <v>608</v>
      </c>
      <c r="DF10" s="1" t="s">
        <v>608</v>
      </c>
      <c r="DL10" s="1" t="s">
        <v>608</v>
      </c>
      <c r="DM10" s="1" t="s">
        <v>608</v>
      </c>
      <c r="DN10" s="1" t="s">
        <v>608</v>
      </c>
      <c r="DO10" s="1" t="s">
        <v>608</v>
      </c>
      <c r="DW10" s="1" t="s">
        <v>604</v>
      </c>
      <c r="DX10" s="1" t="s">
        <v>604</v>
      </c>
      <c r="DY10" s="1" t="s">
        <v>608</v>
      </c>
    </row>
    <row r="11" spans="1:130" s="1" customFormat="1">
      <c r="A11" s="2" t="s">
        <v>607</v>
      </c>
      <c r="B11" s="2" t="s">
        <v>607</v>
      </c>
      <c r="C11" s="2" t="s">
        <v>116</v>
      </c>
      <c r="D11" s="2" t="s">
        <v>16</v>
      </c>
      <c r="E11" s="2" t="s">
        <v>380</v>
      </c>
      <c r="F11" s="2" t="s">
        <v>125</v>
      </c>
      <c r="G11" s="4">
        <v>1296</v>
      </c>
      <c r="H11" s="3">
        <v>3240</v>
      </c>
      <c r="I11" s="2">
        <v>648</v>
      </c>
      <c r="N11" s="1" t="s">
        <v>606</v>
      </c>
      <c r="O11" s="1" t="s">
        <v>604</v>
      </c>
      <c r="P11" s="1" t="s">
        <v>604</v>
      </c>
      <c r="S11" s="1" t="s">
        <v>151</v>
      </c>
      <c r="T11" s="1" t="s">
        <v>593</v>
      </c>
      <c r="U11" s="1" t="s">
        <v>604</v>
      </c>
      <c r="V11" s="1" t="s">
        <v>604</v>
      </c>
      <c r="Z11" s="1" t="s">
        <v>151</v>
      </c>
      <c r="AA11" s="1" t="s">
        <v>151</v>
      </c>
      <c r="AB11" s="1" t="s">
        <v>151</v>
      </c>
      <c r="AC11" s="1" t="s">
        <v>151</v>
      </c>
      <c r="AE11" s="1" t="s">
        <v>604</v>
      </c>
      <c r="AF11" s="1" t="s">
        <v>604</v>
      </c>
      <c r="AG11" s="1" t="s">
        <v>151</v>
      </c>
      <c r="AH11" s="1" t="s">
        <v>151</v>
      </c>
      <c r="AI11" s="1" t="s">
        <v>151</v>
      </c>
      <c r="AJ11" s="1" t="s">
        <v>151</v>
      </c>
      <c r="AK11" s="1" t="s">
        <v>151</v>
      </c>
      <c r="AL11" s="1" t="s">
        <v>151</v>
      </c>
      <c r="AM11" s="1" t="s">
        <v>151</v>
      </c>
      <c r="AN11" s="1" t="s">
        <v>151</v>
      </c>
      <c r="AO11" s="1" t="s">
        <v>604</v>
      </c>
      <c r="AP11" s="1" t="s">
        <v>604</v>
      </c>
      <c r="AQ11" s="1" t="s">
        <v>604</v>
      </c>
      <c r="AR11" s="1" t="s">
        <v>593</v>
      </c>
      <c r="AS11" s="1" t="s">
        <v>593</v>
      </c>
      <c r="AT11" s="1" t="s">
        <v>593</v>
      </c>
      <c r="AU11" s="1" t="s">
        <v>593</v>
      </c>
      <c r="AV11" s="1" t="s">
        <v>151</v>
      </c>
      <c r="AW11" s="1" t="s">
        <v>604</v>
      </c>
      <c r="AX11" s="1" t="s">
        <v>604</v>
      </c>
      <c r="AY11" s="1" t="s">
        <v>604</v>
      </c>
      <c r="AZ11" s="1" t="s">
        <v>604</v>
      </c>
      <c r="BA11" s="1" t="s">
        <v>594</v>
      </c>
      <c r="BB11" s="1" t="s">
        <v>593</v>
      </c>
      <c r="BC11" s="1" t="s">
        <v>604</v>
      </c>
      <c r="BD11" s="1" t="s">
        <v>604</v>
      </c>
      <c r="BE11" s="1" t="s">
        <v>593</v>
      </c>
      <c r="BI11" s="1" t="s">
        <v>604</v>
      </c>
      <c r="BJ11" s="1" t="s">
        <v>593</v>
      </c>
      <c r="BK11" s="1" t="s">
        <v>595</v>
      </c>
      <c r="BL11" s="1" t="s">
        <v>593</v>
      </c>
      <c r="BM11" s="1" t="s">
        <v>151</v>
      </c>
      <c r="BN11" s="1" t="s">
        <v>151</v>
      </c>
      <c r="BO11" s="1" t="s">
        <v>593</v>
      </c>
      <c r="BP11" s="1" t="s">
        <v>593</v>
      </c>
      <c r="BQ11" s="1" t="s">
        <v>593</v>
      </c>
      <c r="BT11" s="1" t="s">
        <v>151</v>
      </c>
      <c r="BU11" s="1" t="s">
        <v>151</v>
      </c>
      <c r="BV11" s="1" t="s">
        <v>151</v>
      </c>
      <c r="BW11" s="1" t="s">
        <v>151</v>
      </c>
      <c r="BX11" s="1" t="s">
        <v>151</v>
      </c>
      <c r="BY11" s="1" t="s">
        <v>151</v>
      </c>
      <c r="BZ11" s="1" t="s">
        <v>151</v>
      </c>
      <c r="CA11" s="1" t="s">
        <v>604</v>
      </c>
      <c r="CB11" s="1" t="s">
        <v>593</v>
      </c>
      <c r="CC11" s="1" t="s">
        <v>604</v>
      </c>
      <c r="CE11" s="1" t="s">
        <v>604</v>
      </c>
      <c r="CF11" s="1" t="s">
        <v>594</v>
      </c>
      <c r="CG11" s="1" t="s">
        <v>604</v>
      </c>
      <c r="CL11" s="1" t="s">
        <v>593</v>
      </c>
      <c r="CW11" s="1" t="s">
        <v>151</v>
      </c>
      <c r="CX11" s="1" t="s">
        <v>151</v>
      </c>
      <c r="CY11" s="1" t="s">
        <v>151</v>
      </c>
      <c r="CZ11" s="1" t="s">
        <v>151</v>
      </c>
      <c r="DA11" s="1" t="s">
        <v>604</v>
      </c>
      <c r="DB11" s="1" t="s">
        <v>593</v>
      </c>
      <c r="DD11" s="1" t="s">
        <v>604</v>
      </c>
      <c r="DE11" s="1" t="s">
        <v>604</v>
      </c>
      <c r="DF11" s="1" t="s">
        <v>604</v>
      </c>
      <c r="DG11" s="1" t="s">
        <v>151</v>
      </c>
      <c r="DH11" s="1" t="s">
        <v>151</v>
      </c>
      <c r="DI11" s="1" t="s">
        <v>151</v>
      </c>
      <c r="DJ11" s="1" t="s">
        <v>151</v>
      </c>
      <c r="DL11" s="1" t="s">
        <v>604</v>
      </c>
      <c r="DM11" s="1" t="s">
        <v>604</v>
      </c>
      <c r="DN11" s="1" t="s">
        <v>604</v>
      </c>
      <c r="DO11" s="1" t="s">
        <v>604</v>
      </c>
      <c r="DW11" s="1" t="s">
        <v>593</v>
      </c>
      <c r="DX11" s="1" t="s">
        <v>593</v>
      </c>
      <c r="DY11" s="1" t="s">
        <v>604</v>
      </c>
    </row>
    <row r="12" spans="1:130" s="1" customFormat="1">
      <c r="A12" s="2" t="s">
        <v>603</v>
      </c>
      <c r="B12" s="2" t="s">
        <v>603</v>
      </c>
      <c r="C12" s="2" t="s">
        <v>117</v>
      </c>
      <c r="D12" s="2" t="s">
        <v>16</v>
      </c>
      <c r="E12" s="2" t="s">
        <v>602</v>
      </c>
      <c r="F12" s="2" t="s">
        <v>125</v>
      </c>
      <c r="G12" s="4">
        <v>1296</v>
      </c>
      <c r="H12" s="3">
        <v>2700</v>
      </c>
      <c r="I12" s="2">
        <v>648</v>
      </c>
      <c r="N12" s="1" t="s">
        <v>601</v>
      </c>
      <c r="O12" s="1" t="s">
        <v>599</v>
      </c>
      <c r="P12" s="1" t="s">
        <v>599</v>
      </c>
      <c r="S12" s="1" t="s">
        <v>151</v>
      </c>
      <c r="T12" s="1" t="s">
        <v>590</v>
      </c>
      <c r="U12" s="1" t="s">
        <v>599</v>
      </c>
      <c r="V12" s="1" t="s">
        <v>599</v>
      </c>
      <c r="W12" s="1" t="s">
        <v>151</v>
      </c>
      <c r="X12" s="1" t="s">
        <v>151</v>
      </c>
      <c r="Y12" s="1" t="s">
        <v>151</v>
      </c>
      <c r="Z12" s="1" t="s">
        <v>151</v>
      </c>
      <c r="AA12" s="1" t="s">
        <v>151</v>
      </c>
      <c r="AB12" s="1" t="s">
        <v>151</v>
      </c>
      <c r="AC12" s="1" t="s">
        <v>151</v>
      </c>
      <c r="AD12" s="1" t="s">
        <v>151</v>
      </c>
      <c r="AE12" s="1" t="s">
        <v>600</v>
      </c>
      <c r="AF12" s="1" t="s">
        <v>600</v>
      </c>
      <c r="AG12" s="1" t="s">
        <v>151</v>
      </c>
      <c r="AH12" s="1" t="s">
        <v>151</v>
      </c>
      <c r="AI12" s="1" t="s">
        <v>151</v>
      </c>
      <c r="AJ12" s="1" t="s">
        <v>151</v>
      </c>
      <c r="AK12" s="1" t="s">
        <v>151</v>
      </c>
      <c r="AL12" s="1" t="s">
        <v>151</v>
      </c>
      <c r="AM12" s="1" t="s">
        <v>151</v>
      </c>
      <c r="AN12" s="1" t="s">
        <v>151</v>
      </c>
      <c r="AO12" s="1" t="s">
        <v>599</v>
      </c>
      <c r="AP12" s="1" t="s">
        <v>599</v>
      </c>
      <c r="AQ12" s="1" t="s">
        <v>600</v>
      </c>
      <c r="AR12" s="1" t="s">
        <v>590</v>
      </c>
      <c r="AS12" s="1" t="s">
        <v>590</v>
      </c>
      <c r="AT12" s="1" t="s">
        <v>590</v>
      </c>
      <c r="AU12" s="1" t="s">
        <v>590</v>
      </c>
      <c r="AV12" s="1" t="s">
        <v>151</v>
      </c>
      <c r="AW12" s="1" t="s">
        <v>600</v>
      </c>
      <c r="AX12" s="1" t="s">
        <v>599</v>
      </c>
      <c r="AY12" s="1" t="s">
        <v>599</v>
      </c>
      <c r="AZ12" s="1" t="s">
        <v>599</v>
      </c>
      <c r="BA12" s="1" t="s">
        <v>590</v>
      </c>
      <c r="BB12" s="1" t="s">
        <v>590</v>
      </c>
      <c r="BC12" s="1" t="s">
        <v>599</v>
      </c>
      <c r="BD12" s="1" t="s">
        <v>599</v>
      </c>
      <c r="BE12" s="1" t="s">
        <v>590</v>
      </c>
      <c r="BF12" s="1" t="s">
        <v>151</v>
      </c>
      <c r="BG12" s="1" t="s">
        <v>151</v>
      </c>
      <c r="BH12" s="1" t="s">
        <v>151</v>
      </c>
      <c r="BI12" s="1" t="s">
        <v>599</v>
      </c>
      <c r="BJ12" s="1" t="s">
        <v>590</v>
      </c>
      <c r="BK12" s="1" t="s">
        <v>590</v>
      </c>
      <c r="BL12" s="1" t="s">
        <v>590</v>
      </c>
      <c r="BM12" s="1" t="s">
        <v>151</v>
      </c>
      <c r="BN12" s="1" t="s">
        <v>151</v>
      </c>
      <c r="BO12" s="1" t="s">
        <v>590</v>
      </c>
      <c r="BP12" s="1" t="s">
        <v>590</v>
      </c>
      <c r="BQ12" s="1" t="s">
        <v>590</v>
      </c>
      <c r="BR12" s="1" t="s">
        <v>151</v>
      </c>
      <c r="BS12" s="1" t="s">
        <v>151</v>
      </c>
      <c r="BT12" s="1" t="s">
        <v>151</v>
      </c>
      <c r="BU12" s="1" t="s">
        <v>151</v>
      </c>
      <c r="BV12" s="1" t="s">
        <v>151</v>
      </c>
      <c r="BW12" s="1" t="s">
        <v>151</v>
      </c>
      <c r="BX12" s="1" t="s">
        <v>151</v>
      </c>
      <c r="BY12" s="1" t="s">
        <v>151</v>
      </c>
      <c r="BZ12" s="1" t="s">
        <v>151</v>
      </c>
      <c r="CA12" s="1" t="s">
        <v>600</v>
      </c>
      <c r="CB12" s="1" t="s">
        <v>590</v>
      </c>
      <c r="CC12" s="1" t="s">
        <v>600</v>
      </c>
      <c r="CD12" s="1" t="s">
        <v>151</v>
      </c>
      <c r="CE12" s="1" t="s">
        <v>152</v>
      </c>
      <c r="CF12" s="1" t="s">
        <v>590</v>
      </c>
      <c r="CG12" s="1" t="s">
        <v>599</v>
      </c>
      <c r="CH12" s="1" t="s">
        <v>151</v>
      </c>
      <c r="CI12" s="1" t="s">
        <v>151</v>
      </c>
      <c r="CL12" s="1" t="s">
        <v>590</v>
      </c>
      <c r="CM12" s="1" t="s">
        <v>151</v>
      </c>
      <c r="CN12" s="1" t="s">
        <v>151</v>
      </c>
      <c r="CO12" s="1" t="s">
        <v>151</v>
      </c>
      <c r="CP12" s="1" t="s">
        <v>151</v>
      </c>
      <c r="CQ12" s="1" t="s">
        <v>151</v>
      </c>
      <c r="CR12" s="1" t="s">
        <v>151</v>
      </c>
      <c r="CS12" s="1" t="s">
        <v>151</v>
      </c>
      <c r="CT12" s="1" t="s">
        <v>151</v>
      </c>
      <c r="CU12" s="1" t="s">
        <v>151</v>
      </c>
      <c r="CV12" s="1" t="s">
        <v>151</v>
      </c>
      <c r="CW12" s="1" t="s">
        <v>151</v>
      </c>
      <c r="CX12" s="1" t="s">
        <v>151</v>
      </c>
      <c r="CY12" s="1" t="s">
        <v>151</v>
      </c>
      <c r="CZ12" s="1" t="s">
        <v>151</v>
      </c>
      <c r="DA12" s="1" t="s">
        <v>599</v>
      </c>
      <c r="DB12" s="1" t="s">
        <v>590</v>
      </c>
      <c r="DC12" s="1" t="s">
        <v>151</v>
      </c>
      <c r="DD12" s="1" t="s">
        <v>599</v>
      </c>
      <c r="DE12" s="1" t="s">
        <v>599</v>
      </c>
      <c r="DF12" s="1" t="s">
        <v>600</v>
      </c>
      <c r="DG12" s="1" t="s">
        <v>151</v>
      </c>
      <c r="DH12" s="1" t="s">
        <v>151</v>
      </c>
      <c r="DI12" s="1" t="s">
        <v>151</v>
      </c>
      <c r="DJ12" s="1" t="s">
        <v>151</v>
      </c>
      <c r="DL12" s="1" t="s">
        <v>600</v>
      </c>
      <c r="DM12" s="1" t="s">
        <v>599</v>
      </c>
      <c r="DN12" s="1" t="s">
        <v>599</v>
      </c>
      <c r="DO12" s="1" t="s">
        <v>599</v>
      </c>
      <c r="DW12" s="1" t="s">
        <v>590</v>
      </c>
      <c r="DX12" s="1" t="s">
        <v>590</v>
      </c>
      <c r="DY12" s="1" t="s">
        <v>152</v>
      </c>
    </row>
    <row r="13" spans="1:130">
      <c r="A13" s="2" t="s">
        <v>598</v>
      </c>
      <c r="B13" s="2" t="s">
        <v>597</v>
      </c>
      <c r="C13" s="2" t="s">
        <v>118</v>
      </c>
      <c r="D13" s="2" t="s">
        <v>16</v>
      </c>
      <c r="E13" s="2" t="s">
        <v>378</v>
      </c>
      <c r="F13" s="2" t="s">
        <v>110</v>
      </c>
      <c r="G13" s="2">
        <v>0</v>
      </c>
      <c r="H13" s="3">
        <v>1728</v>
      </c>
      <c r="I13" s="2">
        <v>648</v>
      </c>
      <c r="J13" s="1"/>
      <c r="N13" s="1" t="s">
        <v>596</v>
      </c>
      <c r="O13" s="1" t="s">
        <v>593</v>
      </c>
      <c r="P13" s="1" t="s">
        <v>593</v>
      </c>
      <c r="Q13" s="1"/>
      <c r="R13" s="1"/>
      <c r="S13" s="1" t="s">
        <v>151</v>
      </c>
      <c r="U13" s="1" t="s">
        <v>593</v>
      </c>
      <c r="V13" s="1" t="s">
        <v>593</v>
      </c>
      <c r="W13" s="1" t="s">
        <v>151</v>
      </c>
      <c r="X13" s="1" t="s">
        <v>151</v>
      </c>
      <c r="Y13" s="1" t="s">
        <v>151</v>
      </c>
      <c r="Z13" s="1" t="s">
        <v>151</v>
      </c>
      <c r="AA13" s="1" t="s">
        <v>151</v>
      </c>
      <c r="AB13" s="1" t="s">
        <v>151</v>
      </c>
      <c r="AC13" s="1" t="s">
        <v>151</v>
      </c>
      <c r="AD13" s="1" t="s">
        <v>151</v>
      </c>
      <c r="AE13" s="1" t="s">
        <v>593</v>
      </c>
      <c r="AF13" s="1" t="s">
        <v>593</v>
      </c>
      <c r="AG13" s="1" t="s">
        <v>151</v>
      </c>
      <c r="AH13" s="1" t="s">
        <v>151</v>
      </c>
      <c r="AI13" s="1" t="s">
        <v>151</v>
      </c>
      <c r="AJ13" s="1" t="s">
        <v>151</v>
      </c>
      <c r="AK13" s="1" t="s">
        <v>151</v>
      </c>
      <c r="AL13" s="1" t="s">
        <v>151</v>
      </c>
      <c r="AM13" s="1" t="s">
        <v>151</v>
      </c>
      <c r="AN13" s="1" t="s">
        <v>151</v>
      </c>
      <c r="AO13" s="1" t="s">
        <v>594</v>
      </c>
      <c r="AP13" s="1" t="s">
        <v>593</v>
      </c>
      <c r="AQ13" s="1" t="s">
        <v>594</v>
      </c>
      <c r="AV13" s="1" t="s">
        <v>151</v>
      </c>
      <c r="AW13" s="1" t="s">
        <v>593</v>
      </c>
      <c r="AX13" s="1" t="s">
        <v>593</v>
      </c>
      <c r="AY13" s="1" t="s">
        <v>593</v>
      </c>
      <c r="AZ13" s="1" t="s">
        <v>593</v>
      </c>
      <c r="BC13" s="1" t="s">
        <v>593</v>
      </c>
      <c r="BD13" s="1" t="s">
        <v>593</v>
      </c>
      <c r="BF13" s="1" t="s">
        <v>151</v>
      </c>
      <c r="BG13" s="1" t="s">
        <v>151</v>
      </c>
      <c r="BH13" s="1" t="s">
        <v>151</v>
      </c>
      <c r="BI13" s="1" t="s">
        <v>593</v>
      </c>
      <c r="BM13" s="1" t="s">
        <v>151</v>
      </c>
      <c r="BN13" s="1" t="s">
        <v>151</v>
      </c>
      <c r="BR13" s="1" t="s">
        <v>151</v>
      </c>
      <c r="BS13" s="1" t="s">
        <v>151</v>
      </c>
      <c r="BT13" s="1" t="s">
        <v>151</v>
      </c>
      <c r="BU13" s="1" t="s">
        <v>151</v>
      </c>
      <c r="BV13" s="1" t="s">
        <v>151</v>
      </c>
      <c r="BW13" s="1" t="s">
        <v>151</v>
      </c>
      <c r="BX13" s="1" t="s">
        <v>151</v>
      </c>
      <c r="BY13" s="1" t="s">
        <v>151</v>
      </c>
      <c r="BZ13" s="1" t="s">
        <v>151</v>
      </c>
      <c r="CA13" s="1" t="s">
        <v>593</v>
      </c>
      <c r="CB13" s="1"/>
      <c r="CC13" s="1" t="s">
        <v>595</v>
      </c>
      <c r="CD13" s="1" t="s">
        <v>151</v>
      </c>
      <c r="CE13" s="1" t="s">
        <v>593</v>
      </c>
      <c r="CG13" s="1" t="s">
        <v>593</v>
      </c>
      <c r="CH13" s="1" t="s">
        <v>151</v>
      </c>
      <c r="CI13" s="1" t="s">
        <v>151</v>
      </c>
      <c r="CJ13" s="1"/>
      <c r="CK13" s="1"/>
      <c r="CM13" s="1" t="s">
        <v>151</v>
      </c>
      <c r="CN13" s="1" t="s">
        <v>151</v>
      </c>
      <c r="CO13" s="1" t="s">
        <v>151</v>
      </c>
      <c r="CP13" s="1" t="s">
        <v>151</v>
      </c>
      <c r="CQ13" s="1" t="s">
        <v>151</v>
      </c>
      <c r="CR13" s="1" t="s">
        <v>151</v>
      </c>
      <c r="CS13" s="1" t="s">
        <v>151</v>
      </c>
      <c r="CT13" s="1" t="s">
        <v>151</v>
      </c>
      <c r="CU13" s="1" t="s">
        <v>151</v>
      </c>
      <c r="CV13" s="1" t="s">
        <v>151</v>
      </c>
      <c r="CW13" s="1" t="s">
        <v>151</v>
      </c>
      <c r="CX13" s="1" t="s">
        <v>151</v>
      </c>
      <c r="CY13" s="1" t="s">
        <v>151</v>
      </c>
      <c r="CZ13" s="1" t="s">
        <v>151</v>
      </c>
      <c r="DA13" s="1" t="s">
        <v>593</v>
      </c>
      <c r="DC13" s="1" t="s">
        <v>151</v>
      </c>
      <c r="DD13" s="1" t="s">
        <v>593</v>
      </c>
      <c r="DE13" s="1" t="s">
        <v>594</v>
      </c>
      <c r="DF13" s="1" t="s">
        <v>594</v>
      </c>
      <c r="DG13" s="1" t="s">
        <v>151</v>
      </c>
      <c r="DH13" s="1" t="s">
        <v>151</v>
      </c>
      <c r="DI13" s="1" t="s">
        <v>151</v>
      </c>
      <c r="DJ13" s="1" t="s">
        <v>151</v>
      </c>
      <c r="DK13" s="1"/>
      <c r="DL13" s="1" t="s">
        <v>593</v>
      </c>
      <c r="DM13" s="1" t="s">
        <v>593</v>
      </c>
      <c r="DN13" s="1" t="s">
        <v>594</v>
      </c>
      <c r="DO13" s="2" t="s">
        <v>593</v>
      </c>
      <c r="DY13" s="1" t="s">
        <v>593</v>
      </c>
    </row>
    <row r="14" spans="1:130">
      <c r="A14" s="2" t="s">
        <v>592</v>
      </c>
      <c r="B14" s="2" t="s">
        <v>592</v>
      </c>
      <c r="C14" s="2" t="s">
        <v>119</v>
      </c>
      <c r="D14" s="2" t="s">
        <v>16</v>
      </c>
      <c r="E14" s="2" t="s">
        <v>377</v>
      </c>
      <c r="F14" s="2" t="s">
        <v>110</v>
      </c>
      <c r="G14" s="2">
        <v>0</v>
      </c>
      <c r="H14" s="3">
        <v>1296</v>
      </c>
      <c r="I14" s="2">
        <v>648</v>
      </c>
      <c r="J14" s="1"/>
      <c r="N14" s="1" t="s">
        <v>591</v>
      </c>
      <c r="O14" s="1" t="s">
        <v>590</v>
      </c>
      <c r="P14" s="1" t="s">
        <v>590</v>
      </c>
      <c r="Q14" s="1"/>
      <c r="R14" s="1"/>
      <c r="S14" s="1" t="s">
        <v>151</v>
      </c>
      <c r="U14" s="1" t="s">
        <v>590</v>
      </c>
      <c r="V14" s="1" t="s">
        <v>590</v>
      </c>
      <c r="W14" s="1" t="s">
        <v>151</v>
      </c>
      <c r="X14" s="1" t="s">
        <v>151</v>
      </c>
      <c r="Y14" s="1" t="s">
        <v>151</v>
      </c>
      <c r="Z14" s="1" t="s">
        <v>151</v>
      </c>
      <c r="AA14" s="1" t="s">
        <v>151</v>
      </c>
      <c r="AB14" s="1" t="s">
        <v>151</v>
      </c>
      <c r="AC14" s="1" t="s">
        <v>151</v>
      </c>
      <c r="AD14" s="1" t="s">
        <v>151</v>
      </c>
      <c r="AE14" s="1" t="s">
        <v>590</v>
      </c>
      <c r="AF14" s="1" t="s">
        <v>590</v>
      </c>
      <c r="AG14" s="1" t="s">
        <v>151</v>
      </c>
      <c r="AH14" s="1" t="s">
        <v>151</v>
      </c>
      <c r="AI14" s="1" t="s">
        <v>151</v>
      </c>
      <c r="AJ14" s="1" t="s">
        <v>151</v>
      </c>
      <c r="AK14" s="1" t="s">
        <v>151</v>
      </c>
      <c r="AL14" s="1" t="s">
        <v>151</v>
      </c>
      <c r="AM14" s="1" t="s">
        <v>151</v>
      </c>
      <c r="AN14" s="1" t="s">
        <v>151</v>
      </c>
      <c r="AO14" s="1" t="s">
        <v>590</v>
      </c>
      <c r="AP14" s="1" t="s">
        <v>590</v>
      </c>
      <c r="AQ14" s="1" t="s">
        <v>590</v>
      </c>
      <c r="AV14" s="1" t="s">
        <v>151</v>
      </c>
      <c r="AW14" s="1" t="s">
        <v>590</v>
      </c>
      <c r="AX14" s="1" t="s">
        <v>590</v>
      </c>
      <c r="AY14" s="1" t="s">
        <v>590</v>
      </c>
      <c r="AZ14" s="1" t="s">
        <v>590</v>
      </c>
      <c r="BC14" s="1" t="s">
        <v>590</v>
      </c>
      <c r="BD14" s="1" t="s">
        <v>590</v>
      </c>
      <c r="BF14" s="1" t="s">
        <v>151</v>
      </c>
      <c r="BG14" s="1" t="s">
        <v>151</v>
      </c>
      <c r="BH14" s="1" t="s">
        <v>151</v>
      </c>
      <c r="BI14" s="1" t="s">
        <v>590</v>
      </c>
      <c r="BM14" s="1" t="s">
        <v>151</v>
      </c>
      <c r="BN14" s="1" t="s">
        <v>151</v>
      </c>
      <c r="BR14" s="1" t="s">
        <v>151</v>
      </c>
      <c r="BS14" s="1" t="s">
        <v>151</v>
      </c>
      <c r="BT14" s="1" t="s">
        <v>151</v>
      </c>
      <c r="BU14" s="1" t="s">
        <v>151</v>
      </c>
      <c r="BV14" s="1" t="s">
        <v>151</v>
      </c>
      <c r="BW14" s="1"/>
      <c r="BX14" s="1" t="s">
        <v>151</v>
      </c>
      <c r="BY14" s="1" t="s">
        <v>151</v>
      </c>
      <c r="BZ14" s="1" t="s">
        <v>151</v>
      </c>
      <c r="CA14" s="1" t="s">
        <v>590</v>
      </c>
      <c r="CC14" s="1" t="s">
        <v>590</v>
      </c>
      <c r="CD14" s="1" t="s">
        <v>151</v>
      </c>
      <c r="CE14" s="1" t="s">
        <v>590</v>
      </c>
      <c r="CG14" s="1" t="s">
        <v>590</v>
      </c>
      <c r="CH14" s="1" t="s">
        <v>151</v>
      </c>
      <c r="CI14" s="1" t="s">
        <v>151</v>
      </c>
      <c r="CJ14" s="1"/>
      <c r="CK14" s="1"/>
      <c r="CM14" s="1" t="s">
        <v>151</v>
      </c>
      <c r="CN14" s="1" t="s">
        <v>151</v>
      </c>
      <c r="CO14" s="1" t="s">
        <v>151</v>
      </c>
      <c r="CP14" s="1" t="s">
        <v>151</v>
      </c>
      <c r="CQ14" s="1" t="s">
        <v>151</v>
      </c>
      <c r="CR14" s="1" t="s">
        <v>151</v>
      </c>
      <c r="CS14" s="1" t="s">
        <v>151</v>
      </c>
      <c r="CT14" s="1" t="s">
        <v>151</v>
      </c>
      <c r="CU14" s="1" t="s">
        <v>151</v>
      </c>
      <c r="CV14" s="1" t="s">
        <v>151</v>
      </c>
      <c r="CW14" s="1" t="s">
        <v>151</v>
      </c>
      <c r="CX14" s="1" t="s">
        <v>151</v>
      </c>
      <c r="CY14" s="1" t="s">
        <v>151</v>
      </c>
      <c r="CZ14" s="1" t="s">
        <v>151</v>
      </c>
      <c r="DA14" s="1" t="s">
        <v>590</v>
      </c>
      <c r="DC14" s="1" t="s">
        <v>151</v>
      </c>
      <c r="DD14" s="1" t="s">
        <v>590</v>
      </c>
      <c r="DE14" s="1" t="s">
        <v>590</v>
      </c>
      <c r="DF14" s="1" t="s">
        <v>590</v>
      </c>
      <c r="DG14" s="1" t="s">
        <v>151</v>
      </c>
      <c r="DH14" s="1" t="s">
        <v>151</v>
      </c>
      <c r="DI14" s="1" t="s">
        <v>151</v>
      </c>
      <c r="DJ14" s="1" t="s">
        <v>151</v>
      </c>
      <c r="DK14" s="1"/>
      <c r="DL14" s="1" t="s">
        <v>590</v>
      </c>
      <c r="DM14" s="1" t="s">
        <v>590</v>
      </c>
      <c r="DN14" s="1" t="s">
        <v>590</v>
      </c>
      <c r="DO14" s="2" t="s">
        <v>590</v>
      </c>
      <c r="DY14" s="1" t="s">
        <v>590</v>
      </c>
    </row>
    <row r="15" spans="1:130">
      <c r="A15" s="2" t="s">
        <v>589</v>
      </c>
      <c r="B15" s="2" t="s">
        <v>589</v>
      </c>
      <c r="C15" s="2" t="s">
        <v>41</v>
      </c>
      <c r="D15" s="2" t="s">
        <v>17</v>
      </c>
      <c r="E15" s="2" t="s">
        <v>588</v>
      </c>
      <c r="F15" s="2" t="s">
        <v>109</v>
      </c>
      <c r="G15" s="2">
        <v>0</v>
      </c>
      <c r="H15" s="3">
        <v>14040</v>
      </c>
      <c r="J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</row>
    <row r="16" spans="1:130">
      <c r="A16" s="2" t="s">
        <v>587</v>
      </c>
      <c r="B16" s="2" t="s">
        <v>586</v>
      </c>
      <c r="C16" s="2" t="s">
        <v>42</v>
      </c>
      <c r="D16" s="2" t="s">
        <v>17</v>
      </c>
      <c r="E16" s="2" t="s">
        <v>585</v>
      </c>
      <c r="F16" s="2" t="s">
        <v>111</v>
      </c>
      <c r="G16" s="4">
        <v>1620</v>
      </c>
      <c r="H16" s="3">
        <v>10800</v>
      </c>
      <c r="J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</row>
    <row r="17" spans="1:112">
      <c r="A17" s="2" t="s">
        <v>584</v>
      </c>
      <c r="B17" s="2" t="s">
        <v>584</v>
      </c>
      <c r="C17" s="2" t="s">
        <v>43</v>
      </c>
      <c r="D17" s="2" t="s">
        <v>17</v>
      </c>
      <c r="E17" s="2" t="s">
        <v>583</v>
      </c>
      <c r="F17" s="2" t="s">
        <v>125</v>
      </c>
      <c r="G17" s="4">
        <v>1296</v>
      </c>
      <c r="H17" s="3">
        <v>5400</v>
      </c>
      <c r="J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spans="1:112">
      <c r="A18" s="2" t="s">
        <v>582</v>
      </c>
      <c r="B18" s="2" t="s">
        <v>582</v>
      </c>
      <c r="C18" s="2" t="s">
        <v>44</v>
      </c>
      <c r="D18" s="2" t="s">
        <v>17</v>
      </c>
      <c r="E18" s="2" t="s">
        <v>581</v>
      </c>
      <c r="F18" s="2" t="s">
        <v>125</v>
      </c>
      <c r="G18" s="4">
        <v>1296</v>
      </c>
      <c r="H18" s="3">
        <v>3240</v>
      </c>
      <c r="I18" s="2">
        <v>648</v>
      </c>
      <c r="J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spans="1:112">
      <c r="A19" s="2" t="s">
        <v>580</v>
      </c>
      <c r="B19" s="2" t="s">
        <v>580</v>
      </c>
      <c r="C19" s="2" t="s">
        <v>171</v>
      </c>
      <c r="D19" s="2" t="s">
        <v>17</v>
      </c>
      <c r="E19" s="2" t="s">
        <v>288</v>
      </c>
      <c r="F19" s="2" t="s">
        <v>125</v>
      </c>
      <c r="G19" s="2">
        <v>1296</v>
      </c>
      <c r="H19" s="2">
        <v>2700</v>
      </c>
      <c r="I19" s="2">
        <v>648</v>
      </c>
      <c r="J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</row>
    <row r="20" spans="1:112">
      <c r="A20" s="2" t="s">
        <v>579</v>
      </c>
      <c r="B20" s="2" t="s">
        <v>579</v>
      </c>
      <c r="C20" s="2" t="s">
        <v>45</v>
      </c>
      <c r="D20" s="2" t="s">
        <v>17</v>
      </c>
      <c r="E20" s="2" t="s">
        <v>372</v>
      </c>
      <c r="F20" s="2" t="s">
        <v>110</v>
      </c>
      <c r="G20" s="2">
        <v>0</v>
      </c>
      <c r="H20" s="3">
        <v>1458</v>
      </c>
      <c r="I20" s="2">
        <v>648</v>
      </c>
      <c r="J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spans="1:112">
      <c r="A21" s="2" t="s">
        <v>578</v>
      </c>
      <c r="B21" s="2" t="s">
        <v>578</v>
      </c>
      <c r="C21" s="2" t="s">
        <v>46</v>
      </c>
      <c r="D21" s="2" t="s">
        <v>577</v>
      </c>
      <c r="E21" s="2" t="s">
        <v>576</v>
      </c>
      <c r="F21" s="2" t="s">
        <v>111</v>
      </c>
      <c r="G21" s="4">
        <v>1620</v>
      </c>
      <c r="H21" s="3">
        <v>8640</v>
      </c>
      <c r="J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spans="1:112">
      <c r="A22" s="2" t="s">
        <v>575</v>
      </c>
      <c r="B22" s="2" t="s">
        <v>575</v>
      </c>
      <c r="C22" s="2" t="s">
        <v>47</v>
      </c>
      <c r="D22" s="2" t="s">
        <v>574</v>
      </c>
      <c r="E22" s="2" t="s">
        <v>573</v>
      </c>
      <c r="F22" s="2" t="s">
        <v>111</v>
      </c>
      <c r="G22" s="4">
        <v>1620</v>
      </c>
      <c r="H22" s="3">
        <v>5400</v>
      </c>
      <c r="J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>
      <c r="A23" s="2" t="s">
        <v>572</v>
      </c>
      <c r="B23" s="2" t="s">
        <v>571</v>
      </c>
      <c r="C23" s="2" t="s">
        <v>48</v>
      </c>
      <c r="D23" s="2" t="s">
        <v>18</v>
      </c>
      <c r="E23" s="2" t="s">
        <v>570</v>
      </c>
      <c r="F23" s="2" t="s">
        <v>125</v>
      </c>
      <c r="G23" s="4">
        <v>1620</v>
      </c>
      <c r="H23" s="3">
        <v>4356</v>
      </c>
      <c r="J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>
      <c r="A24" s="2" t="s">
        <v>569</v>
      </c>
      <c r="B24" s="2" t="s">
        <v>568</v>
      </c>
      <c r="C24" s="2" t="s">
        <v>49</v>
      </c>
      <c r="D24" s="2" t="s">
        <v>18</v>
      </c>
      <c r="E24" s="2" t="s">
        <v>368</v>
      </c>
      <c r="F24" s="2" t="s">
        <v>125</v>
      </c>
      <c r="G24" s="4">
        <v>1620</v>
      </c>
      <c r="H24" s="3">
        <v>4104</v>
      </c>
      <c r="J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>
      <c r="A25" s="2" t="s">
        <v>567</v>
      </c>
      <c r="B25" s="2" t="s">
        <v>567</v>
      </c>
      <c r="C25" s="2" t="s">
        <v>50</v>
      </c>
      <c r="D25" s="2" t="s">
        <v>18</v>
      </c>
      <c r="E25" s="2" t="s">
        <v>566</v>
      </c>
      <c r="F25" s="2" t="s">
        <v>125</v>
      </c>
      <c r="G25" s="4">
        <v>1620</v>
      </c>
      <c r="H25" s="3">
        <v>4104</v>
      </c>
      <c r="J25" s="1"/>
      <c r="N25" s="1" t="s">
        <v>36</v>
      </c>
      <c r="O25" s="1"/>
      <c r="P25" s="1"/>
      <c r="Q25" s="1"/>
      <c r="R25" s="1"/>
      <c r="S25" s="1"/>
      <c r="T25" s="1"/>
      <c r="U25" s="1" t="s">
        <v>87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</row>
    <row r="26" spans="1:112">
      <c r="A26" s="2" t="s">
        <v>565</v>
      </c>
      <c r="B26" s="2" t="s">
        <v>565</v>
      </c>
      <c r="C26" s="2" t="s">
        <v>51</v>
      </c>
      <c r="D26" s="2" t="s">
        <v>18</v>
      </c>
      <c r="E26" s="2" t="s">
        <v>564</v>
      </c>
      <c r="F26" s="2" t="s">
        <v>125</v>
      </c>
      <c r="G26" s="4">
        <v>1620</v>
      </c>
      <c r="H26" s="3">
        <v>4320</v>
      </c>
      <c r="J26" s="1"/>
      <c r="N26" s="2" t="s">
        <v>28</v>
      </c>
      <c r="Q26" s="1"/>
      <c r="R26" s="1"/>
      <c r="S26" s="1"/>
      <c r="T26" s="1"/>
      <c r="U26" s="2" t="s">
        <v>86</v>
      </c>
      <c r="V26" s="1"/>
      <c r="W26" s="1"/>
      <c r="X26" s="1"/>
      <c r="Y26" s="1"/>
      <c r="Z26" s="1"/>
      <c r="AA26" s="1"/>
      <c r="AB26" s="1"/>
      <c r="AC26" s="1"/>
      <c r="AD26" s="2" t="s">
        <v>563</v>
      </c>
      <c r="AG26" s="1"/>
      <c r="AH26" s="1"/>
      <c r="AI26" s="2" t="s">
        <v>96</v>
      </c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</row>
    <row r="27" spans="1:112">
      <c r="A27" s="2" t="s">
        <v>562</v>
      </c>
      <c r="B27" s="2" t="s">
        <v>562</v>
      </c>
      <c r="C27" s="2" t="s">
        <v>52</v>
      </c>
      <c r="D27" s="2" t="s">
        <v>18</v>
      </c>
      <c r="E27" s="2" t="s">
        <v>561</v>
      </c>
      <c r="F27" s="2" t="s">
        <v>125</v>
      </c>
      <c r="G27" s="4">
        <v>1620</v>
      </c>
      <c r="H27" s="3">
        <v>4536</v>
      </c>
      <c r="J27" s="1"/>
      <c r="N27" s="2" t="s">
        <v>560</v>
      </c>
      <c r="Q27" s="1"/>
      <c r="R27" s="1"/>
      <c r="S27" s="1"/>
      <c r="T27" s="1"/>
      <c r="U27" s="1" t="s">
        <v>88</v>
      </c>
      <c r="V27" s="1"/>
      <c r="W27" s="1"/>
      <c r="X27" s="1"/>
      <c r="Y27" s="1"/>
      <c r="Z27" s="1"/>
      <c r="AA27" s="1"/>
      <c r="AB27" s="1"/>
      <c r="AC27" s="1"/>
      <c r="AD27" s="2" t="s">
        <v>559</v>
      </c>
      <c r="AG27" s="1"/>
      <c r="AH27" s="1"/>
      <c r="AI27" s="2" t="s">
        <v>97</v>
      </c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</row>
    <row r="28" spans="1:112">
      <c r="A28" s="2" t="s">
        <v>558</v>
      </c>
      <c r="B28" s="2" t="s">
        <v>558</v>
      </c>
      <c r="C28" s="2" t="s">
        <v>53</v>
      </c>
      <c r="D28" s="2" t="s">
        <v>18</v>
      </c>
      <c r="E28" s="2" t="s">
        <v>557</v>
      </c>
      <c r="F28" s="2" t="s">
        <v>125</v>
      </c>
      <c r="G28" s="4">
        <v>1620</v>
      </c>
      <c r="H28" s="3">
        <v>4104</v>
      </c>
      <c r="J28" s="1"/>
      <c r="N28" s="2" t="s">
        <v>817</v>
      </c>
      <c r="U28" s="1" t="s">
        <v>89</v>
      </c>
      <c r="AD28" s="2" t="s">
        <v>556</v>
      </c>
      <c r="AI28" s="2" t="s">
        <v>100</v>
      </c>
    </row>
    <row r="29" spans="1:112">
      <c r="A29" s="2" t="s">
        <v>555</v>
      </c>
      <c r="B29" s="2" t="s">
        <v>554</v>
      </c>
      <c r="C29" s="2" t="s">
        <v>54</v>
      </c>
      <c r="D29" s="2" t="s">
        <v>18</v>
      </c>
      <c r="E29" s="2" t="s">
        <v>553</v>
      </c>
      <c r="F29" s="2" t="s">
        <v>125</v>
      </c>
      <c r="G29" s="4">
        <v>1620</v>
      </c>
      <c r="H29" s="3">
        <v>4320</v>
      </c>
      <c r="J29" s="1"/>
      <c r="U29" s="2" t="s">
        <v>90</v>
      </c>
      <c r="AD29" s="2" t="s">
        <v>552</v>
      </c>
    </row>
    <row r="30" spans="1:112">
      <c r="A30" s="2" t="s">
        <v>551</v>
      </c>
      <c r="B30" s="2" t="s">
        <v>550</v>
      </c>
      <c r="C30" s="2" t="s">
        <v>55</v>
      </c>
      <c r="D30" s="2" t="s">
        <v>18</v>
      </c>
      <c r="E30" s="2" t="s">
        <v>549</v>
      </c>
      <c r="F30" s="2" t="s">
        <v>125</v>
      </c>
      <c r="G30" s="4">
        <v>1620</v>
      </c>
      <c r="H30" s="3">
        <v>5400</v>
      </c>
      <c r="J30" s="1"/>
      <c r="U30" s="2" t="s">
        <v>98</v>
      </c>
      <c r="AD30" s="2" t="s">
        <v>548</v>
      </c>
    </row>
    <row r="31" spans="1:112">
      <c r="A31" s="2" t="s">
        <v>547</v>
      </c>
      <c r="B31" s="2" t="s">
        <v>546</v>
      </c>
      <c r="C31" s="2" t="s">
        <v>56</v>
      </c>
      <c r="D31" s="2" t="s">
        <v>18</v>
      </c>
      <c r="E31" s="2" t="s">
        <v>545</v>
      </c>
      <c r="F31" s="2" t="s">
        <v>125</v>
      </c>
      <c r="G31" s="4">
        <v>1296</v>
      </c>
      <c r="H31" s="3">
        <v>3780</v>
      </c>
      <c r="J31" s="1"/>
      <c r="U31" s="2" t="s">
        <v>99</v>
      </c>
      <c r="AD31" s="2" t="s">
        <v>544</v>
      </c>
    </row>
    <row r="32" spans="1:112">
      <c r="A32" s="2" t="s">
        <v>543</v>
      </c>
      <c r="B32" s="2" t="s">
        <v>543</v>
      </c>
      <c r="C32" s="2" t="s">
        <v>57</v>
      </c>
      <c r="D32" s="2" t="s">
        <v>19</v>
      </c>
      <c r="E32" s="2" t="s">
        <v>542</v>
      </c>
      <c r="F32" s="2" t="s">
        <v>125</v>
      </c>
      <c r="G32" s="4">
        <v>1296</v>
      </c>
      <c r="H32" s="3">
        <v>3780</v>
      </c>
      <c r="I32" s="2">
        <v>648</v>
      </c>
      <c r="J32" s="1"/>
      <c r="AD32" s="2" t="s">
        <v>541</v>
      </c>
    </row>
    <row r="33" spans="1:30">
      <c r="A33" s="2" t="s">
        <v>540</v>
      </c>
      <c r="B33" s="2" t="s">
        <v>539</v>
      </c>
      <c r="C33" s="2" t="s">
        <v>58</v>
      </c>
      <c r="D33" s="2" t="s">
        <v>19</v>
      </c>
      <c r="E33" s="2" t="s">
        <v>538</v>
      </c>
      <c r="F33" s="2" t="s">
        <v>125</v>
      </c>
      <c r="G33" s="4">
        <v>1296</v>
      </c>
      <c r="H33" s="3">
        <v>4320</v>
      </c>
      <c r="I33" s="2">
        <v>648</v>
      </c>
      <c r="J33" s="1"/>
      <c r="AD33" s="2" t="s">
        <v>537</v>
      </c>
    </row>
    <row r="34" spans="1:30">
      <c r="A34" s="2" t="s">
        <v>536</v>
      </c>
      <c r="B34" s="2" t="s">
        <v>535</v>
      </c>
      <c r="C34" s="2" t="s">
        <v>59</v>
      </c>
      <c r="D34" s="2" t="s">
        <v>19</v>
      </c>
      <c r="E34" s="2" t="s">
        <v>534</v>
      </c>
      <c r="F34" s="2" t="s">
        <v>111</v>
      </c>
      <c r="G34" s="4">
        <v>1620</v>
      </c>
      <c r="H34" s="3">
        <v>5400</v>
      </c>
      <c r="J34" s="1"/>
      <c r="AD34" s="2" t="s">
        <v>533</v>
      </c>
    </row>
    <row r="35" spans="1:30">
      <c r="A35" s="2" t="s">
        <v>532</v>
      </c>
      <c r="B35" s="2" t="s">
        <v>531</v>
      </c>
      <c r="C35" s="2" t="s">
        <v>60</v>
      </c>
      <c r="D35" s="2" t="s">
        <v>19</v>
      </c>
      <c r="E35" s="2" t="s">
        <v>357</v>
      </c>
      <c r="F35" s="2" t="s">
        <v>111</v>
      </c>
      <c r="G35" s="4">
        <v>1620</v>
      </c>
      <c r="H35" s="3">
        <v>7560</v>
      </c>
      <c r="J35" s="1"/>
      <c r="N35" s="2" t="s">
        <v>10</v>
      </c>
      <c r="AD35" s="2" t="s">
        <v>530</v>
      </c>
    </row>
    <row r="36" spans="1:30">
      <c r="A36" s="2" t="s">
        <v>529</v>
      </c>
      <c r="B36" s="2" t="s">
        <v>528</v>
      </c>
      <c r="C36" s="2" t="s">
        <v>61</v>
      </c>
      <c r="D36" s="2" t="s">
        <v>19</v>
      </c>
      <c r="E36" s="2" t="s">
        <v>527</v>
      </c>
      <c r="F36" s="2" t="s">
        <v>111</v>
      </c>
      <c r="G36" s="4">
        <v>1620</v>
      </c>
      <c r="H36" s="3">
        <v>8640</v>
      </c>
      <c r="J36" s="1"/>
      <c r="N36" s="2" t="s">
        <v>30</v>
      </c>
      <c r="AD36" s="2" t="s">
        <v>526</v>
      </c>
    </row>
    <row r="37" spans="1:30">
      <c r="A37" s="2" t="s">
        <v>525</v>
      </c>
      <c r="B37" s="2" t="s">
        <v>524</v>
      </c>
      <c r="C37" s="2" t="s">
        <v>62</v>
      </c>
      <c r="D37" s="2" t="s">
        <v>19</v>
      </c>
      <c r="E37" s="2" t="s">
        <v>523</v>
      </c>
      <c r="F37" s="2" t="s">
        <v>111</v>
      </c>
      <c r="G37" s="4">
        <v>1620</v>
      </c>
      <c r="H37" s="3">
        <v>10800</v>
      </c>
      <c r="J37" s="1"/>
      <c r="N37" s="2" t="s">
        <v>31</v>
      </c>
      <c r="AD37" s="2" t="s">
        <v>522</v>
      </c>
    </row>
    <row r="38" spans="1:30">
      <c r="A38" s="2" t="s">
        <v>782</v>
      </c>
      <c r="B38" s="2" t="s">
        <v>521</v>
      </c>
      <c r="C38" s="2" t="s">
        <v>63</v>
      </c>
      <c r="D38" s="2" t="s">
        <v>19</v>
      </c>
      <c r="E38" s="2" t="s">
        <v>354</v>
      </c>
      <c r="F38" s="2" t="s">
        <v>110</v>
      </c>
      <c r="G38" s="2">
        <v>0</v>
      </c>
      <c r="H38" s="3">
        <v>16200</v>
      </c>
      <c r="J38" s="1"/>
      <c r="N38" s="2" t="s">
        <v>32</v>
      </c>
      <c r="AD38" s="2" t="s">
        <v>520</v>
      </c>
    </row>
    <row r="39" spans="1:30">
      <c r="A39" s="2" t="s">
        <v>519</v>
      </c>
      <c r="B39" s="2" t="s">
        <v>518</v>
      </c>
      <c r="C39" s="2" t="s">
        <v>64</v>
      </c>
      <c r="D39" s="2" t="s">
        <v>20</v>
      </c>
      <c r="E39" s="2" t="s">
        <v>353</v>
      </c>
      <c r="F39" s="2" t="s">
        <v>125</v>
      </c>
      <c r="G39" s="4">
        <v>1296</v>
      </c>
      <c r="H39" s="3">
        <v>3780</v>
      </c>
      <c r="I39" s="2">
        <v>648</v>
      </c>
      <c r="J39" s="1"/>
      <c r="N39" s="2" t="s">
        <v>864</v>
      </c>
      <c r="AD39" s="2" t="s">
        <v>517</v>
      </c>
    </row>
    <row r="40" spans="1:30">
      <c r="A40" s="2" t="s">
        <v>516</v>
      </c>
      <c r="B40" s="2" t="s">
        <v>515</v>
      </c>
      <c r="C40" s="2" t="s">
        <v>65</v>
      </c>
      <c r="D40" s="2" t="s">
        <v>20</v>
      </c>
      <c r="E40" s="2" t="s">
        <v>514</v>
      </c>
      <c r="F40" s="2" t="s">
        <v>111</v>
      </c>
      <c r="G40" s="4">
        <v>1620</v>
      </c>
      <c r="H40" s="3">
        <v>5400</v>
      </c>
      <c r="J40" s="1"/>
      <c r="N40" s="2" t="s">
        <v>865</v>
      </c>
      <c r="AD40" s="2" t="s">
        <v>513</v>
      </c>
    </row>
    <row r="41" spans="1:30">
      <c r="A41" s="2" t="s">
        <v>512</v>
      </c>
      <c r="B41" s="2" t="s">
        <v>511</v>
      </c>
      <c r="C41" s="2" t="s">
        <v>66</v>
      </c>
      <c r="D41" s="2" t="s">
        <v>20</v>
      </c>
      <c r="E41" s="2" t="s">
        <v>351</v>
      </c>
      <c r="F41" s="2" t="s">
        <v>111</v>
      </c>
      <c r="G41" s="4">
        <v>1620</v>
      </c>
      <c r="H41" s="3">
        <v>7560</v>
      </c>
      <c r="J41" s="1"/>
      <c r="N41" s="2" t="s">
        <v>33</v>
      </c>
      <c r="AD41" s="2" t="s">
        <v>510</v>
      </c>
    </row>
    <row r="42" spans="1:30">
      <c r="A42" s="2" t="s">
        <v>509</v>
      </c>
      <c r="B42" s="2" t="s">
        <v>508</v>
      </c>
      <c r="C42" s="2" t="s">
        <v>67</v>
      </c>
      <c r="D42" s="2" t="s">
        <v>20</v>
      </c>
      <c r="E42" s="2" t="s">
        <v>350</v>
      </c>
      <c r="F42" s="2" t="s">
        <v>125</v>
      </c>
      <c r="G42" s="4">
        <v>1296</v>
      </c>
      <c r="H42" s="3">
        <v>3780</v>
      </c>
      <c r="I42" s="2">
        <v>648</v>
      </c>
      <c r="J42" s="1"/>
      <c r="AD42" s="2" t="s">
        <v>507</v>
      </c>
    </row>
    <row r="43" spans="1:30">
      <c r="A43" s="2" t="s">
        <v>506</v>
      </c>
      <c r="B43" s="2" t="s">
        <v>505</v>
      </c>
      <c r="C43" s="2" t="s">
        <v>68</v>
      </c>
      <c r="D43" s="2" t="s">
        <v>20</v>
      </c>
      <c r="E43" s="2" t="s">
        <v>349</v>
      </c>
      <c r="F43" s="2" t="s">
        <v>111</v>
      </c>
      <c r="G43" s="4">
        <v>1620</v>
      </c>
      <c r="H43" s="3">
        <v>5400</v>
      </c>
      <c r="J43" s="1"/>
      <c r="N43" s="2" t="s">
        <v>3</v>
      </c>
      <c r="AD43" s="2" t="s">
        <v>504</v>
      </c>
    </row>
    <row r="44" spans="1:30">
      <c r="A44" s="2" t="s">
        <v>503</v>
      </c>
      <c r="B44" s="2" t="s">
        <v>502</v>
      </c>
      <c r="C44" s="2" t="s">
        <v>69</v>
      </c>
      <c r="D44" s="2" t="s">
        <v>20</v>
      </c>
      <c r="E44" s="2" t="s">
        <v>348</v>
      </c>
      <c r="F44" s="2" t="s">
        <v>111</v>
      </c>
      <c r="G44" s="4">
        <v>1620</v>
      </c>
      <c r="H44" s="3">
        <v>7560</v>
      </c>
      <c r="J44" s="1"/>
      <c r="N44" s="2" t="s">
        <v>501</v>
      </c>
      <c r="AD44" s="2" t="s">
        <v>500</v>
      </c>
    </row>
    <row r="45" spans="1:30">
      <c r="A45" s="2" t="s">
        <v>499</v>
      </c>
      <c r="B45" s="2" t="s">
        <v>498</v>
      </c>
      <c r="C45" s="2" t="s">
        <v>778</v>
      </c>
      <c r="D45" s="2" t="s">
        <v>781</v>
      </c>
      <c r="E45" s="2" t="s">
        <v>347</v>
      </c>
      <c r="F45" s="2" t="s">
        <v>125</v>
      </c>
      <c r="G45" s="4">
        <v>1296</v>
      </c>
      <c r="H45" s="3">
        <v>3780</v>
      </c>
      <c r="I45" s="2">
        <v>648</v>
      </c>
      <c r="J45" s="1"/>
      <c r="N45" s="2" t="s">
        <v>497</v>
      </c>
      <c r="AD45" s="2" t="s">
        <v>496</v>
      </c>
    </row>
    <row r="46" spans="1:30">
      <c r="A46" s="2" t="s">
        <v>495</v>
      </c>
      <c r="B46" s="2" t="s">
        <v>494</v>
      </c>
      <c r="C46" s="2" t="s">
        <v>779</v>
      </c>
      <c r="D46" s="2" t="s">
        <v>781</v>
      </c>
      <c r="E46" s="2" t="s">
        <v>346</v>
      </c>
      <c r="F46" s="2" t="s">
        <v>111</v>
      </c>
      <c r="G46" s="4">
        <v>1620</v>
      </c>
      <c r="H46" s="3">
        <v>5400</v>
      </c>
      <c r="J46" s="1"/>
      <c r="N46" s="2" t="s">
        <v>493</v>
      </c>
      <c r="AD46" s="2" t="s">
        <v>492</v>
      </c>
    </row>
    <row r="47" spans="1:30">
      <c r="A47" s="2" t="s">
        <v>491</v>
      </c>
      <c r="B47" s="2" t="s">
        <v>490</v>
      </c>
      <c r="C47" s="2" t="s">
        <v>780</v>
      </c>
      <c r="D47" s="2" t="s">
        <v>781</v>
      </c>
      <c r="E47" s="2" t="s">
        <v>345</v>
      </c>
      <c r="F47" s="2" t="s">
        <v>111</v>
      </c>
      <c r="G47" s="4">
        <v>1620</v>
      </c>
      <c r="H47" s="3">
        <v>7560</v>
      </c>
      <c r="J47" s="1"/>
      <c r="N47" s="2" t="s">
        <v>153</v>
      </c>
      <c r="AD47" s="2" t="s">
        <v>489</v>
      </c>
    </row>
    <row r="48" spans="1:30">
      <c r="A48" s="2" t="s">
        <v>488</v>
      </c>
      <c r="B48" s="2" t="s">
        <v>488</v>
      </c>
      <c r="C48" s="2" t="s">
        <v>73</v>
      </c>
      <c r="D48" s="2" t="s">
        <v>21</v>
      </c>
      <c r="E48" s="2" t="s">
        <v>344</v>
      </c>
      <c r="F48" s="2" t="s">
        <v>110</v>
      </c>
      <c r="G48" s="2">
        <v>0</v>
      </c>
      <c r="H48" s="3">
        <v>1944</v>
      </c>
      <c r="I48" s="2">
        <v>648</v>
      </c>
      <c r="J48" s="1"/>
      <c r="N48" s="2" t="s">
        <v>154</v>
      </c>
      <c r="AD48" s="2" t="s">
        <v>487</v>
      </c>
    </row>
    <row r="49" spans="1:30">
      <c r="A49" s="2" t="s">
        <v>486</v>
      </c>
      <c r="B49" s="2" t="s">
        <v>486</v>
      </c>
      <c r="C49" s="2" t="s">
        <v>74</v>
      </c>
      <c r="D49" s="2" t="s">
        <v>21</v>
      </c>
      <c r="E49" s="2" t="s">
        <v>343</v>
      </c>
      <c r="F49" s="2" t="s">
        <v>110</v>
      </c>
      <c r="G49" s="2">
        <v>0</v>
      </c>
      <c r="H49" s="3">
        <v>3240</v>
      </c>
      <c r="I49" s="2">
        <v>648</v>
      </c>
      <c r="J49" s="1"/>
      <c r="N49" s="2" t="s">
        <v>485</v>
      </c>
      <c r="AD49" s="2" t="s">
        <v>484</v>
      </c>
    </row>
    <row r="50" spans="1:30">
      <c r="A50" s="2" t="s">
        <v>483</v>
      </c>
      <c r="B50" s="2" t="s">
        <v>483</v>
      </c>
      <c r="C50" s="2" t="s">
        <v>75</v>
      </c>
      <c r="D50" s="2" t="s">
        <v>21</v>
      </c>
      <c r="E50" s="2" t="s">
        <v>342</v>
      </c>
      <c r="F50" s="2" t="s">
        <v>110</v>
      </c>
      <c r="G50" s="2">
        <v>0</v>
      </c>
      <c r="H50" s="3">
        <v>3240</v>
      </c>
      <c r="I50" s="2">
        <v>648</v>
      </c>
      <c r="J50" s="1"/>
      <c r="N50" s="2" t="s">
        <v>482</v>
      </c>
      <c r="AD50" s="2" t="s">
        <v>481</v>
      </c>
    </row>
    <row r="51" spans="1:30">
      <c r="A51" s="2" t="s">
        <v>480</v>
      </c>
      <c r="B51" s="2" t="s">
        <v>479</v>
      </c>
      <c r="C51" s="2" t="s">
        <v>76</v>
      </c>
      <c r="D51" s="2" t="s">
        <v>21</v>
      </c>
      <c r="E51" s="2" t="s">
        <v>478</v>
      </c>
      <c r="F51" s="2" t="s">
        <v>125</v>
      </c>
      <c r="G51" s="4">
        <v>1296</v>
      </c>
      <c r="H51" s="3">
        <v>4320</v>
      </c>
      <c r="I51" s="2">
        <v>648</v>
      </c>
      <c r="J51" s="1"/>
      <c r="N51" s="2" t="s">
        <v>477</v>
      </c>
      <c r="AD51" s="2" t="s">
        <v>476</v>
      </c>
    </row>
    <row r="52" spans="1:30">
      <c r="A52" s="2" t="s">
        <v>475</v>
      </c>
      <c r="B52" s="2" t="s">
        <v>475</v>
      </c>
      <c r="C52" s="2" t="s">
        <v>77</v>
      </c>
      <c r="D52" s="2" t="s">
        <v>21</v>
      </c>
      <c r="E52" s="2" t="s">
        <v>474</v>
      </c>
      <c r="F52" s="2" t="s">
        <v>111</v>
      </c>
      <c r="G52" s="4">
        <v>1620</v>
      </c>
      <c r="H52" s="3">
        <v>5400</v>
      </c>
      <c r="J52" s="1"/>
      <c r="N52" s="2" t="s">
        <v>38</v>
      </c>
      <c r="AD52" s="2" t="s">
        <v>473</v>
      </c>
    </row>
    <row r="53" spans="1:30">
      <c r="A53" s="2" t="s">
        <v>472</v>
      </c>
      <c r="B53" s="2" t="s">
        <v>472</v>
      </c>
      <c r="C53" s="2" t="s">
        <v>78</v>
      </c>
      <c r="D53" s="2" t="s">
        <v>21</v>
      </c>
      <c r="E53" s="2" t="s">
        <v>339</v>
      </c>
      <c r="F53" s="2" t="s">
        <v>111</v>
      </c>
      <c r="G53" s="4">
        <v>1620</v>
      </c>
      <c r="H53" s="3">
        <v>8640</v>
      </c>
      <c r="J53" s="1"/>
      <c r="N53" s="2" t="s">
        <v>471</v>
      </c>
      <c r="AD53" s="2" t="s">
        <v>470</v>
      </c>
    </row>
    <row r="54" spans="1:30">
      <c r="A54" s="2" t="s">
        <v>469</v>
      </c>
      <c r="B54" s="2" t="s">
        <v>469</v>
      </c>
      <c r="C54" s="2" t="s">
        <v>79</v>
      </c>
      <c r="D54" s="2" t="s">
        <v>21</v>
      </c>
      <c r="E54" s="2" t="s">
        <v>338</v>
      </c>
      <c r="F54" s="2" t="s">
        <v>111</v>
      </c>
      <c r="G54" s="4">
        <v>1620</v>
      </c>
      <c r="H54" s="3">
        <v>10800</v>
      </c>
      <c r="J54" s="1"/>
      <c r="N54" s="2" t="s">
        <v>468</v>
      </c>
      <c r="AD54" s="2" t="s">
        <v>467</v>
      </c>
    </row>
    <row r="55" spans="1:30">
      <c r="A55" s="2" t="s">
        <v>466</v>
      </c>
      <c r="B55" s="2" t="s">
        <v>465</v>
      </c>
      <c r="C55" s="2" t="s">
        <v>80</v>
      </c>
      <c r="D55" s="2" t="s">
        <v>21</v>
      </c>
      <c r="E55" s="2" t="s">
        <v>337</v>
      </c>
      <c r="F55" s="2" t="s">
        <v>110</v>
      </c>
      <c r="G55" s="2">
        <v>0</v>
      </c>
      <c r="H55" s="3">
        <v>28080</v>
      </c>
      <c r="J55" s="1"/>
      <c r="N55" s="2" t="s">
        <v>37</v>
      </c>
      <c r="AD55" s="2" t="s">
        <v>464</v>
      </c>
    </row>
    <row r="56" spans="1:30">
      <c r="A56" s="2" t="s">
        <v>463</v>
      </c>
      <c r="B56" s="2" t="s">
        <v>463</v>
      </c>
      <c r="C56" s="2" t="s">
        <v>81</v>
      </c>
      <c r="D56" s="2" t="s">
        <v>21</v>
      </c>
      <c r="E56" s="2" t="s">
        <v>336</v>
      </c>
      <c r="F56" s="2" t="s">
        <v>110</v>
      </c>
      <c r="G56" s="2">
        <v>0</v>
      </c>
      <c r="H56" s="3">
        <v>32400</v>
      </c>
      <c r="J56" s="1"/>
      <c r="N56" s="2" t="s">
        <v>462</v>
      </c>
      <c r="AD56" s="2" t="s">
        <v>461</v>
      </c>
    </row>
    <row r="57" spans="1:30">
      <c r="A57" s="2" t="s">
        <v>460</v>
      </c>
      <c r="B57" s="2" t="s">
        <v>459</v>
      </c>
      <c r="C57" s="2" t="s">
        <v>82</v>
      </c>
      <c r="D57" s="2" t="s">
        <v>22</v>
      </c>
      <c r="E57" s="2" t="s">
        <v>458</v>
      </c>
      <c r="F57" s="2" t="s">
        <v>125</v>
      </c>
      <c r="G57" s="4">
        <v>1296</v>
      </c>
      <c r="H57" s="3">
        <v>5400</v>
      </c>
      <c r="J57" s="1"/>
      <c r="N57" s="2" t="s">
        <v>457</v>
      </c>
      <c r="AD57" s="2" t="s">
        <v>91</v>
      </c>
    </row>
    <row r="58" spans="1:30">
      <c r="A58" s="2" t="s">
        <v>456</v>
      </c>
      <c r="B58" s="2" t="s">
        <v>455</v>
      </c>
      <c r="C58" s="2" t="s">
        <v>83</v>
      </c>
      <c r="D58" s="2" t="s">
        <v>22</v>
      </c>
      <c r="E58" s="2" t="s">
        <v>334</v>
      </c>
      <c r="F58" s="2" t="s">
        <v>111</v>
      </c>
      <c r="G58" s="4">
        <v>1620</v>
      </c>
      <c r="H58" s="3">
        <v>7560</v>
      </c>
      <c r="J58" s="1"/>
      <c r="N58" s="2" t="s">
        <v>454</v>
      </c>
      <c r="AD58" s="2" t="s">
        <v>92</v>
      </c>
    </row>
    <row r="59" spans="1:30">
      <c r="A59" s="2" t="s">
        <v>453</v>
      </c>
      <c r="B59" s="2" t="s">
        <v>452</v>
      </c>
      <c r="C59" s="2" t="s">
        <v>451</v>
      </c>
      <c r="D59" s="2" t="s">
        <v>22</v>
      </c>
      <c r="E59" s="2" t="s">
        <v>333</v>
      </c>
      <c r="F59" s="2" t="s">
        <v>111</v>
      </c>
      <c r="G59" s="4">
        <v>1620</v>
      </c>
      <c r="H59" s="3">
        <v>10800</v>
      </c>
      <c r="J59" s="1"/>
      <c r="N59" s="2" t="s">
        <v>450</v>
      </c>
      <c r="AD59" s="2" t="s">
        <v>93</v>
      </c>
    </row>
    <row r="60" spans="1:30">
      <c r="A60" s="2" t="s">
        <v>449</v>
      </c>
      <c r="B60" s="2" t="s">
        <v>448</v>
      </c>
      <c r="C60" s="2" t="s">
        <v>447</v>
      </c>
      <c r="D60" s="2" t="s">
        <v>22</v>
      </c>
      <c r="E60" s="2" t="s">
        <v>332</v>
      </c>
      <c r="F60" s="2" t="s">
        <v>110</v>
      </c>
      <c r="G60" s="2">
        <v>0</v>
      </c>
      <c r="H60" s="3">
        <v>16200</v>
      </c>
      <c r="J60" s="1"/>
      <c r="N60" s="2" t="s">
        <v>446</v>
      </c>
      <c r="AD60" s="2" t="s">
        <v>445</v>
      </c>
    </row>
    <row r="61" spans="1:30">
      <c r="A61" s="2" t="s">
        <v>444</v>
      </c>
      <c r="B61" s="2" t="s">
        <v>443</v>
      </c>
      <c r="C61" s="2" t="s">
        <v>159</v>
      </c>
      <c r="D61" s="2" t="s">
        <v>438</v>
      </c>
      <c r="E61" s="2" t="s">
        <v>442</v>
      </c>
      <c r="F61" s="2" t="s">
        <v>111</v>
      </c>
      <c r="G61" s="4">
        <v>1620</v>
      </c>
      <c r="H61" s="2">
        <v>6156</v>
      </c>
      <c r="J61" s="1"/>
      <c r="N61" s="2" t="s">
        <v>122</v>
      </c>
      <c r="AD61" s="2" t="s">
        <v>441</v>
      </c>
    </row>
    <row r="62" spans="1:30">
      <c r="A62" s="2" t="s">
        <v>440</v>
      </c>
      <c r="B62" s="2" t="s">
        <v>439</v>
      </c>
      <c r="C62" s="2" t="s">
        <v>160</v>
      </c>
      <c r="D62" s="2" t="s">
        <v>438</v>
      </c>
      <c r="E62" s="2" t="s">
        <v>437</v>
      </c>
      <c r="F62" s="2" t="s">
        <v>111</v>
      </c>
      <c r="G62" s="4">
        <v>1296</v>
      </c>
      <c r="H62" s="2">
        <v>5076</v>
      </c>
      <c r="J62" s="1"/>
      <c r="N62" s="2" t="s">
        <v>123</v>
      </c>
      <c r="AD62" s="2" t="s">
        <v>436</v>
      </c>
    </row>
    <row r="63" spans="1:30">
      <c r="A63" s="2" t="s">
        <v>435</v>
      </c>
      <c r="B63" s="2" t="s">
        <v>434</v>
      </c>
      <c r="C63" s="2" t="s">
        <v>161</v>
      </c>
      <c r="D63" s="2" t="s">
        <v>433</v>
      </c>
      <c r="E63" s="2" t="s">
        <v>432</v>
      </c>
      <c r="F63" s="2" t="s">
        <v>125</v>
      </c>
      <c r="G63" s="4">
        <v>1296</v>
      </c>
      <c r="H63" s="2">
        <v>3996</v>
      </c>
      <c r="I63" s="2">
        <v>648</v>
      </c>
      <c r="J63" s="1"/>
      <c r="N63" s="2" t="s">
        <v>124</v>
      </c>
      <c r="AD63" s="2" t="s">
        <v>431</v>
      </c>
    </row>
    <row r="64" spans="1:30">
      <c r="A64" s="2" t="s">
        <v>430</v>
      </c>
      <c r="B64" s="2" t="s">
        <v>429</v>
      </c>
      <c r="C64" s="2" t="s">
        <v>162</v>
      </c>
      <c r="D64" s="2" t="s">
        <v>418</v>
      </c>
      <c r="E64" s="2" t="s">
        <v>321</v>
      </c>
      <c r="F64" s="2" t="s">
        <v>125</v>
      </c>
      <c r="G64" s="4">
        <v>1296</v>
      </c>
      <c r="H64" s="2">
        <v>3456</v>
      </c>
      <c r="I64" s="2">
        <v>648</v>
      </c>
      <c r="J64" s="1"/>
      <c r="AD64" s="2" t="s">
        <v>428</v>
      </c>
    </row>
    <row r="65" spans="1:126">
      <c r="A65" s="2" t="s">
        <v>427</v>
      </c>
      <c r="B65" s="2" t="s">
        <v>426</v>
      </c>
      <c r="C65" s="2" t="s">
        <v>163</v>
      </c>
      <c r="D65" s="2" t="s">
        <v>418</v>
      </c>
      <c r="E65" s="2" t="s">
        <v>320</v>
      </c>
      <c r="F65" s="2" t="s">
        <v>111</v>
      </c>
      <c r="G65" s="4">
        <v>1620</v>
      </c>
      <c r="H65" s="2">
        <v>6156</v>
      </c>
      <c r="J65" s="1"/>
      <c r="AD65" s="2" t="s">
        <v>425</v>
      </c>
    </row>
    <row r="66" spans="1:126">
      <c r="A66" s="2" t="s">
        <v>424</v>
      </c>
      <c r="B66" s="2" t="s">
        <v>423</v>
      </c>
      <c r="C66" s="2" t="s">
        <v>164</v>
      </c>
      <c r="D66" s="2" t="s">
        <v>418</v>
      </c>
      <c r="E66" s="2" t="s">
        <v>422</v>
      </c>
      <c r="F66" s="2" t="s">
        <v>111</v>
      </c>
      <c r="G66" s="2">
        <v>1296</v>
      </c>
      <c r="H66" s="2">
        <v>5076</v>
      </c>
      <c r="I66" s="2">
        <v>648</v>
      </c>
      <c r="J66" s="1"/>
      <c r="AD66" s="2" t="s">
        <v>421</v>
      </c>
    </row>
    <row r="67" spans="1:126">
      <c r="A67" s="2" t="s">
        <v>420</v>
      </c>
      <c r="B67" s="2" t="s">
        <v>419</v>
      </c>
      <c r="C67" s="2" t="s">
        <v>165</v>
      </c>
      <c r="D67" s="2" t="s">
        <v>418</v>
      </c>
      <c r="E67" s="2" t="s">
        <v>318</v>
      </c>
      <c r="F67" s="2" t="s">
        <v>125</v>
      </c>
      <c r="G67" s="4">
        <v>1296</v>
      </c>
      <c r="H67" s="2">
        <v>3996</v>
      </c>
      <c r="I67" s="2">
        <v>648</v>
      </c>
      <c r="J67" s="1"/>
      <c r="AD67" s="2" t="s">
        <v>417</v>
      </c>
    </row>
    <row r="68" spans="1:126">
      <c r="A68" s="2" t="s">
        <v>416</v>
      </c>
      <c r="B68" s="2" t="s">
        <v>415</v>
      </c>
      <c r="C68" s="2" t="s">
        <v>166</v>
      </c>
      <c r="D68" s="2" t="s">
        <v>414</v>
      </c>
      <c r="E68" s="2" t="s">
        <v>317</v>
      </c>
      <c r="F68" s="2" t="s">
        <v>125</v>
      </c>
      <c r="G68" s="4">
        <v>1296</v>
      </c>
      <c r="H68" s="2">
        <v>3456</v>
      </c>
      <c r="I68" s="2">
        <v>648</v>
      </c>
      <c r="J68" s="1"/>
      <c r="AD68" s="2" t="s">
        <v>413</v>
      </c>
    </row>
    <row r="69" spans="1:126">
      <c r="A69" s="2" t="s">
        <v>412</v>
      </c>
      <c r="B69" s="2" t="s">
        <v>411</v>
      </c>
      <c r="C69" s="2" t="s">
        <v>410</v>
      </c>
      <c r="D69" s="2" t="s">
        <v>126</v>
      </c>
      <c r="E69" s="2" t="s">
        <v>409</v>
      </c>
      <c r="F69" s="2" t="s">
        <v>125</v>
      </c>
      <c r="G69" s="4">
        <v>1296</v>
      </c>
      <c r="H69" s="2">
        <v>4320</v>
      </c>
      <c r="I69" s="2">
        <v>648</v>
      </c>
      <c r="J69" s="1"/>
      <c r="AD69" s="2" t="s">
        <v>408</v>
      </c>
    </row>
    <row r="70" spans="1:126">
      <c r="A70" s="2" t="s">
        <v>407</v>
      </c>
      <c r="B70" s="2" t="s">
        <v>406</v>
      </c>
      <c r="C70" s="2" t="s">
        <v>405</v>
      </c>
      <c r="D70" s="2" t="s">
        <v>126</v>
      </c>
      <c r="E70" s="2" t="s">
        <v>327</v>
      </c>
      <c r="F70" s="2" t="s">
        <v>125</v>
      </c>
      <c r="G70" s="4">
        <v>1296</v>
      </c>
      <c r="H70" s="2">
        <v>3240</v>
      </c>
      <c r="I70" s="2">
        <v>648</v>
      </c>
      <c r="J70" s="1"/>
      <c r="AD70" s="2" t="s">
        <v>404</v>
      </c>
    </row>
    <row r="71" spans="1:126">
      <c r="A71" s="2" t="s">
        <v>403</v>
      </c>
      <c r="B71" s="2" t="s">
        <v>402</v>
      </c>
      <c r="C71" s="2" t="s">
        <v>401</v>
      </c>
      <c r="D71" s="2" t="s">
        <v>126</v>
      </c>
      <c r="E71" s="2" t="s">
        <v>287</v>
      </c>
      <c r="F71" s="2" t="s">
        <v>110</v>
      </c>
      <c r="G71" s="2">
        <v>0</v>
      </c>
      <c r="H71" s="2">
        <v>2592</v>
      </c>
      <c r="I71" s="2">
        <v>648</v>
      </c>
      <c r="J71" s="1"/>
      <c r="AD71" s="2" t="s">
        <v>400</v>
      </c>
    </row>
    <row r="72" spans="1:126">
      <c r="A72" s="2" t="s">
        <v>399</v>
      </c>
      <c r="B72" s="2" t="s">
        <v>398</v>
      </c>
      <c r="C72" s="2" t="s">
        <v>397</v>
      </c>
      <c r="D72" s="2" t="s">
        <v>126</v>
      </c>
      <c r="E72" s="2" t="s">
        <v>326</v>
      </c>
      <c r="F72" s="2" t="s">
        <v>110</v>
      </c>
      <c r="G72" s="2">
        <v>0</v>
      </c>
      <c r="H72" s="2">
        <v>1728</v>
      </c>
      <c r="I72" s="2">
        <v>648</v>
      </c>
      <c r="J72" s="1"/>
      <c r="AD72" s="2" t="s">
        <v>396</v>
      </c>
    </row>
    <row r="73" spans="1:126">
      <c r="A73" s="2" t="s">
        <v>395</v>
      </c>
      <c r="B73" s="2" t="s">
        <v>394</v>
      </c>
      <c r="C73" s="2" t="s">
        <v>393</v>
      </c>
      <c r="D73" s="2" t="s">
        <v>126</v>
      </c>
      <c r="E73" s="2" t="s">
        <v>392</v>
      </c>
      <c r="F73" s="2" t="s">
        <v>110</v>
      </c>
      <c r="G73" s="2">
        <v>0</v>
      </c>
      <c r="H73" s="2">
        <v>972</v>
      </c>
      <c r="I73" s="2">
        <v>648</v>
      </c>
      <c r="J73" s="1"/>
      <c r="N73" s="2" t="s">
        <v>391</v>
      </c>
      <c r="AD73" s="2" t="s">
        <v>390</v>
      </c>
    </row>
    <row r="74" spans="1:126">
      <c r="A74" s="2" t="s">
        <v>389</v>
      </c>
      <c r="B74" s="2" t="s">
        <v>389</v>
      </c>
      <c r="C74" s="2" t="s">
        <v>102</v>
      </c>
      <c r="D74" s="2" t="s">
        <v>102</v>
      </c>
      <c r="E74" s="2" t="s">
        <v>329</v>
      </c>
      <c r="F74" s="2" t="s">
        <v>110</v>
      </c>
      <c r="G74" s="2">
        <v>0</v>
      </c>
      <c r="H74" s="2">
        <v>270</v>
      </c>
      <c r="J74" s="1"/>
      <c r="N74" s="2" t="s">
        <v>112</v>
      </c>
    </row>
    <row r="75" spans="1:126">
      <c r="A75" s="2" t="s">
        <v>388</v>
      </c>
      <c r="B75" s="2" t="s">
        <v>388</v>
      </c>
      <c r="C75" s="2" t="s">
        <v>103</v>
      </c>
      <c r="D75" s="2" t="s">
        <v>103</v>
      </c>
      <c r="E75" s="2" t="s">
        <v>330</v>
      </c>
      <c r="F75" s="2" t="s">
        <v>110</v>
      </c>
      <c r="G75" s="2">
        <v>0</v>
      </c>
      <c r="H75" s="2">
        <v>216</v>
      </c>
      <c r="J75" s="1"/>
      <c r="N75" s="1" t="s">
        <v>387</v>
      </c>
      <c r="O75" s="1" t="s">
        <v>386</v>
      </c>
      <c r="P75" s="1" t="s">
        <v>385</v>
      </c>
      <c r="Q75" s="1" t="s">
        <v>384</v>
      </c>
      <c r="R75" s="1" t="s">
        <v>383</v>
      </c>
      <c r="S75" s="1" t="s">
        <v>382</v>
      </c>
      <c r="T75" s="1" t="s">
        <v>381</v>
      </c>
      <c r="U75" s="1" t="s">
        <v>380</v>
      </c>
      <c r="V75" s="1" t="s">
        <v>379</v>
      </c>
      <c r="W75" s="2" t="s">
        <v>378</v>
      </c>
      <c r="X75" s="2" t="s">
        <v>377</v>
      </c>
      <c r="Y75" s="2" t="s">
        <v>376</v>
      </c>
      <c r="Z75" s="2" t="s">
        <v>375</v>
      </c>
      <c r="AA75" s="2" t="s">
        <v>374</v>
      </c>
      <c r="AB75" s="2" t="s">
        <v>373</v>
      </c>
      <c r="AC75" s="2" t="s">
        <v>372</v>
      </c>
      <c r="AD75" s="2" t="s">
        <v>371</v>
      </c>
      <c r="AE75" s="2" t="s">
        <v>370</v>
      </c>
      <c r="AF75" s="2" t="s">
        <v>369</v>
      </c>
      <c r="AG75" s="2" t="s">
        <v>368</v>
      </c>
      <c r="AH75" s="2" t="s">
        <v>367</v>
      </c>
      <c r="AI75" s="2" t="s">
        <v>366</v>
      </c>
      <c r="AJ75" s="2" t="s">
        <v>365</v>
      </c>
      <c r="AK75" s="2" t="s">
        <v>364</v>
      </c>
      <c r="AL75" s="2" t="s">
        <v>363</v>
      </c>
      <c r="AM75" s="2" t="s">
        <v>362</v>
      </c>
      <c r="AN75" s="2" t="s">
        <v>361</v>
      </c>
      <c r="AO75" s="2" t="s">
        <v>360</v>
      </c>
      <c r="AP75" s="2" t="s">
        <v>359</v>
      </c>
      <c r="AQ75" s="2" t="s">
        <v>358</v>
      </c>
      <c r="AR75" s="2" t="s">
        <v>357</v>
      </c>
      <c r="AS75" s="2" t="s">
        <v>356</v>
      </c>
      <c r="AT75" s="2" t="s">
        <v>355</v>
      </c>
      <c r="AU75" s="2" t="s">
        <v>354</v>
      </c>
      <c r="AV75" s="2" t="s">
        <v>353</v>
      </c>
      <c r="AW75" s="2" t="s">
        <v>352</v>
      </c>
      <c r="AX75" s="2" t="s">
        <v>351</v>
      </c>
      <c r="AY75" s="2" t="s">
        <v>350</v>
      </c>
      <c r="AZ75" s="2" t="s">
        <v>349</v>
      </c>
      <c r="BA75" s="2" t="s">
        <v>348</v>
      </c>
      <c r="BB75" s="2" t="s">
        <v>347</v>
      </c>
      <c r="BC75" s="2" t="s">
        <v>346</v>
      </c>
      <c r="BD75" s="2" t="s">
        <v>345</v>
      </c>
      <c r="BE75" s="2" t="s">
        <v>344</v>
      </c>
      <c r="BF75" s="2" t="s">
        <v>343</v>
      </c>
      <c r="BG75" s="2" t="s">
        <v>342</v>
      </c>
      <c r="BH75" s="2" t="s">
        <v>341</v>
      </c>
      <c r="BI75" s="2" t="s">
        <v>340</v>
      </c>
      <c r="BJ75" s="2" t="s">
        <v>339</v>
      </c>
      <c r="BK75" s="2" t="s">
        <v>338</v>
      </c>
      <c r="BL75" s="2" t="s">
        <v>337</v>
      </c>
      <c r="BM75" s="2" t="s">
        <v>336</v>
      </c>
      <c r="BN75" s="2" t="s">
        <v>335</v>
      </c>
      <c r="BO75" s="2" t="s">
        <v>334</v>
      </c>
      <c r="BP75" s="2" t="s">
        <v>333</v>
      </c>
      <c r="BQ75" s="2" t="s">
        <v>332</v>
      </c>
      <c r="BR75" s="2" t="s">
        <v>331</v>
      </c>
      <c r="BS75" s="2" t="s">
        <v>285</v>
      </c>
      <c r="BT75" s="2" t="s">
        <v>330</v>
      </c>
      <c r="BU75" s="2" t="s">
        <v>329</v>
      </c>
      <c r="BV75" s="2" t="s">
        <v>328</v>
      </c>
      <c r="BW75" s="2" t="s">
        <v>327</v>
      </c>
      <c r="BX75" s="2" t="s">
        <v>326</v>
      </c>
      <c r="BY75" s="2" t="s">
        <v>325</v>
      </c>
      <c r="BZ75" s="2" t="s">
        <v>324</v>
      </c>
      <c r="CA75" s="2" t="s">
        <v>323</v>
      </c>
      <c r="CB75" s="2" t="s">
        <v>322</v>
      </c>
      <c r="CC75" s="2" t="s">
        <v>321</v>
      </c>
      <c r="CD75" s="2" t="s">
        <v>320</v>
      </c>
      <c r="CE75" s="2" t="s">
        <v>319</v>
      </c>
      <c r="CF75" s="2" t="s">
        <v>318</v>
      </c>
      <c r="CG75" s="2" t="s">
        <v>317</v>
      </c>
      <c r="CH75" s="2" t="s">
        <v>316</v>
      </c>
      <c r="CI75" s="2" t="s">
        <v>315</v>
      </c>
      <c r="CJ75" s="2" t="s">
        <v>314</v>
      </c>
      <c r="CK75" s="2" t="s">
        <v>313</v>
      </c>
      <c r="CL75" s="2" t="s">
        <v>312</v>
      </c>
      <c r="CM75" s="2" t="s">
        <v>311</v>
      </c>
      <c r="CN75" s="2" t="s">
        <v>310</v>
      </c>
      <c r="CO75" s="2" t="s">
        <v>309</v>
      </c>
      <c r="CP75" s="2" t="s">
        <v>308</v>
      </c>
      <c r="CQ75" s="2" t="s">
        <v>307</v>
      </c>
      <c r="CR75" s="2" t="s">
        <v>306</v>
      </c>
      <c r="CS75" s="2" t="s">
        <v>305</v>
      </c>
      <c r="CT75" s="2" t="s">
        <v>304</v>
      </c>
      <c r="CU75" s="2" t="s">
        <v>303</v>
      </c>
      <c r="CV75" s="2" t="s">
        <v>302</v>
      </c>
      <c r="CW75" s="2" t="s">
        <v>301</v>
      </c>
      <c r="CX75" s="2" t="s">
        <v>300</v>
      </c>
      <c r="CY75" s="2" t="s">
        <v>299</v>
      </c>
      <c r="CZ75" s="2" t="s">
        <v>298</v>
      </c>
      <c r="DA75" s="2" t="s">
        <v>297</v>
      </c>
      <c r="DB75" s="2" t="s">
        <v>296</v>
      </c>
      <c r="DC75" s="2" t="s">
        <v>295</v>
      </c>
      <c r="DD75" s="2" t="s">
        <v>844</v>
      </c>
      <c r="DE75" s="2" t="s">
        <v>845</v>
      </c>
      <c r="DF75" s="2" t="s">
        <v>294</v>
      </c>
      <c r="DG75" s="2" t="s">
        <v>293</v>
      </c>
      <c r="DH75" s="2" t="s">
        <v>292</v>
      </c>
      <c r="DI75" s="2" t="s">
        <v>291</v>
      </c>
      <c r="DJ75" s="2" t="s">
        <v>290</v>
      </c>
      <c r="DK75" s="2" t="s">
        <v>289</v>
      </c>
      <c r="DL75" s="2" t="s">
        <v>288</v>
      </c>
      <c r="DM75" s="2" t="s">
        <v>287</v>
      </c>
      <c r="DN75" s="2" t="s">
        <v>805</v>
      </c>
      <c r="DO75" s="2" t="s">
        <v>806</v>
      </c>
      <c r="DP75" s="2" t="s">
        <v>807</v>
      </c>
      <c r="DQ75" s="2" t="s">
        <v>808</v>
      </c>
      <c r="DR75" s="2" t="s">
        <v>809</v>
      </c>
      <c r="DS75" s="2" t="s">
        <v>816</v>
      </c>
      <c r="DT75" s="2" t="s">
        <v>836</v>
      </c>
      <c r="DU75" s="2" t="s">
        <v>831</v>
      </c>
      <c r="DV75" s="2" t="s">
        <v>837</v>
      </c>
    </row>
    <row r="76" spans="1:126">
      <c r="A76" s="2" t="s">
        <v>286</v>
      </c>
      <c r="B76" s="2" t="s">
        <v>286</v>
      </c>
      <c r="C76" s="2" t="s">
        <v>127</v>
      </c>
      <c r="D76" s="2" t="s">
        <v>127</v>
      </c>
      <c r="E76" s="2" t="s">
        <v>285</v>
      </c>
      <c r="F76" s="2" t="s">
        <v>110</v>
      </c>
      <c r="G76" s="2">
        <v>0</v>
      </c>
      <c r="H76" s="2">
        <v>162</v>
      </c>
      <c r="N76" s="1" t="s">
        <v>108</v>
      </c>
      <c r="O76" s="1" t="s">
        <v>110</v>
      </c>
      <c r="P76" s="1" t="s">
        <v>110</v>
      </c>
      <c r="Q76" s="1" t="s">
        <v>110</v>
      </c>
      <c r="R76" s="1" t="s">
        <v>110</v>
      </c>
      <c r="S76" s="1" t="s">
        <v>115</v>
      </c>
      <c r="T76" s="1" t="s">
        <v>282</v>
      </c>
      <c r="U76" s="1" t="s">
        <v>283</v>
      </c>
      <c r="V76" s="1" t="s">
        <v>283</v>
      </c>
      <c r="W76" s="1" t="s">
        <v>110</v>
      </c>
      <c r="X76" s="1" t="s">
        <v>110</v>
      </c>
      <c r="Y76" s="2" t="s">
        <v>115</v>
      </c>
      <c r="Z76" s="1" t="s">
        <v>282</v>
      </c>
      <c r="AA76" s="1" t="s">
        <v>283</v>
      </c>
      <c r="AB76" s="1" t="s">
        <v>283</v>
      </c>
      <c r="AC76" s="1" t="s">
        <v>110</v>
      </c>
      <c r="AD76" s="1" t="s">
        <v>282</v>
      </c>
      <c r="AE76" s="1" t="s">
        <v>282</v>
      </c>
      <c r="AF76" s="1" t="s">
        <v>110</v>
      </c>
      <c r="AG76" s="1" t="s">
        <v>110</v>
      </c>
      <c r="AH76" s="1" t="s">
        <v>110</v>
      </c>
      <c r="AI76" s="1" t="s">
        <v>110</v>
      </c>
      <c r="AJ76" s="1" t="s">
        <v>110</v>
      </c>
      <c r="AK76" s="1" t="s">
        <v>110</v>
      </c>
      <c r="AL76" s="1" t="s">
        <v>110</v>
      </c>
      <c r="AM76" s="1" t="s">
        <v>110</v>
      </c>
      <c r="AN76" s="1" t="s">
        <v>110</v>
      </c>
      <c r="AO76" s="1" t="s">
        <v>283</v>
      </c>
      <c r="AP76" s="1" t="s">
        <v>283</v>
      </c>
      <c r="AQ76" s="1" t="s">
        <v>282</v>
      </c>
      <c r="AR76" s="1" t="s">
        <v>282</v>
      </c>
      <c r="AS76" s="1" t="s">
        <v>282</v>
      </c>
      <c r="AT76" s="1" t="s">
        <v>282</v>
      </c>
      <c r="AU76" s="1" t="s">
        <v>110</v>
      </c>
      <c r="AV76" s="1" t="s">
        <v>283</v>
      </c>
      <c r="AW76" s="1" t="s">
        <v>282</v>
      </c>
      <c r="AX76" s="1" t="s">
        <v>282</v>
      </c>
      <c r="AY76" s="1" t="s">
        <v>283</v>
      </c>
      <c r="AZ76" s="1" t="s">
        <v>282</v>
      </c>
      <c r="BA76" s="1" t="s">
        <v>282</v>
      </c>
      <c r="BB76" s="1" t="s">
        <v>283</v>
      </c>
      <c r="BC76" s="1" t="s">
        <v>282</v>
      </c>
      <c r="BD76" s="1" t="s">
        <v>282</v>
      </c>
      <c r="BE76" s="1" t="s">
        <v>110</v>
      </c>
      <c r="BF76" s="1" t="s">
        <v>110</v>
      </c>
      <c r="BG76" s="1" t="s">
        <v>110</v>
      </c>
      <c r="BH76" s="1" t="s">
        <v>283</v>
      </c>
      <c r="BI76" s="1" t="s">
        <v>282</v>
      </c>
      <c r="BJ76" s="1" t="s">
        <v>282</v>
      </c>
      <c r="BK76" s="1" t="s">
        <v>282</v>
      </c>
      <c r="BL76" s="1" t="s">
        <v>110</v>
      </c>
      <c r="BM76" s="1" t="s">
        <v>110</v>
      </c>
      <c r="BN76" s="1" t="s">
        <v>283</v>
      </c>
      <c r="BO76" s="1" t="s">
        <v>282</v>
      </c>
      <c r="BP76" s="1" t="s">
        <v>282</v>
      </c>
      <c r="BQ76" s="1" t="s">
        <v>110</v>
      </c>
      <c r="BR76" s="1" t="s">
        <v>282</v>
      </c>
      <c r="BS76" s="1" t="s">
        <v>110</v>
      </c>
      <c r="BT76" s="1" t="s">
        <v>110</v>
      </c>
      <c r="BU76" s="1" t="s">
        <v>110</v>
      </c>
      <c r="BV76" s="1" t="s">
        <v>283</v>
      </c>
      <c r="BW76" s="1" t="s">
        <v>283</v>
      </c>
      <c r="BX76" s="1" t="s">
        <v>110</v>
      </c>
      <c r="BY76" s="1" t="s">
        <v>110</v>
      </c>
      <c r="BZ76" s="2" t="s">
        <v>282</v>
      </c>
      <c r="CA76" s="2" t="s">
        <v>283</v>
      </c>
      <c r="CB76" s="2" t="s">
        <v>283</v>
      </c>
      <c r="CC76" s="2" t="s">
        <v>283</v>
      </c>
      <c r="CD76" s="2" t="s">
        <v>282</v>
      </c>
      <c r="CE76" s="2" t="s">
        <v>283</v>
      </c>
      <c r="CF76" s="2" t="s">
        <v>283</v>
      </c>
      <c r="CG76" s="2" t="s">
        <v>283</v>
      </c>
      <c r="CH76" s="2" t="s">
        <v>282</v>
      </c>
      <c r="CI76" s="2" t="s">
        <v>282</v>
      </c>
      <c r="CJ76" s="2" t="s">
        <v>110</v>
      </c>
      <c r="CK76" s="2" t="s">
        <v>110</v>
      </c>
      <c r="CL76" s="2" t="s">
        <v>132</v>
      </c>
      <c r="CM76" s="2" t="s">
        <v>132</v>
      </c>
      <c r="CN76" s="2" t="s">
        <v>284</v>
      </c>
      <c r="CO76" s="2" t="s">
        <v>282</v>
      </c>
      <c r="CP76" s="2" t="s">
        <v>282</v>
      </c>
      <c r="CQ76" s="2" t="s">
        <v>282</v>
      </c>
      <c r="CR76" s="2" t="s">
        <v>284</v>
      </c>
      <c r="CS76" s="2" t="s">
        <v>282</v>
      </c>
      <c r="CT76" s="2" t="s">
        <v>282</v>
      </c>
      <c r="CU76" s="2" t="s">
        <v>284</v>
      </c>
      <c r="CV76" s="2" t="s">
        <v>282</v>
      </c>
      <c r="CW76" s="2" t="s">
        <v>282</v>
      </c>
      <c r="CX76" s="2" t="s">
        <v>283</v>
      </c>
      <c r="CY76" s="2" t="s">
        <v>283</v>
      </c>
      <c r="CZ76" s="2" t="s">
        <v>283</v>
      </c>
      <c r="DA76" s="2" t="s">
        <v>283</v>
      </c>
      <c r="DB76" s="2" t="s">
        <v>284</v>
      </c>
      <c r="DC76" s="2" t="s">
        <v>282</v>
      </c>
      <c r="DD76" s="2" t="s">
        <v>282</v>
      </c>
      <c r="DE76" s="2" t="s">
        <v>282</v>
      </c>
      <c r="DF76" s="2" t="s">
        <v>283</v>
      </c>
      <c r="DG76" s="2" t="s">
        <v>283</v>
      </c>
      <c r="DH76" s="2" t="s">
        <v>283</v>
      </c>
      <c r="DI76" s="2" t="s">
        <v>283</v>
      </c>
      <c r="DJ76" s="2" t="s">
        <v>282</v>
      </c>
      <c r="DK76" s="2" t="s">
        <v>282</v>
      </c>
      <c r="DL76" s="2" t="s">
        <v>281</v>
      </c>
      <c r="DM76" s="2" t="s">
        <v>110</v>
      </c>
      <c r="DN76" s="2" t="s">
        <v>110</v>
      </c>
      <c r="DO76" s="2" t="s">
        <v>110</v>
      </c>
      <c r="DP76" s="2" t="s">
        <v>110</v>
      </c>
      <c r="DQ76" s="2" t="s">
        <v>110</v>
      </c>
      <c r="DR76" s="2" t="s">
        <v>110</v>
      </c>
      <c r="DS76" s="2" t="s">
        <v>110</v>
      </c>
      <c r="DT76" s="2" t="s">
        <v>834</v>
      </c>
      <c r="DU76" s="2" t="s">
        <v>835</v>
      </c>
      <c r="DV76" s="2" t="s">
        <v>835</v>
      </c>
    </row>
    <row r="77" spans="1:126">
      <c r="A77" s="2" t="s">
        <v>280</v>
      </c>
      <c r="B77" s="2" t="s">
        <v>280</v>
      </c>
      <c r="C77" s="2" t="s">
        <v>279</v>
      </c>
      <c r="D77" s="2" t="s">
        <v>278</v>
      </c>
      <c r="E77" s="2" t="s">
        <v>277</v>
      </c>
      <c r="F77" s="2" t="s">
        <v>125</v>
      </c>
      <c r="G77" s="4">
        <v>1620</v>
      </c>
      <c r="H77" s="2">
        <v>5400</v>
      </c>
      <c r="S77" s="2" t="s">
        <v>97</v>
      </c>
      <c r="T77" s="2" t="s">
        <v>97</v>
      </c>
      <c r="U77" s="2" t="s">
        <v>97</v>
      </c>
      <c r="V77" s="2" t="s">
        <v>97</v>
      </c>
      <c r="Y77" s="2" t="s">
        <v>97</v>
      </c>
      <c r="Z77" s="2" t="s">
        <v>97</v>
      </c>
      <c r="AA77" s="2" t="s">
        <v>97</v>
      </c>
      <c r="AB77" s="2" t="s">
        <v>97</v>
      </c>
      <c r="AD77" s="2" t="s">
        <v>97</v>
      </c>
      <c r="AE77" s="2" t="s">
        <v>97</v>
      </c>
      <c r="AO77" s="2" t="s">
        <v>97</v>
      </c>
      <c r="AP77" s="2" t="s">
        <v>97</v>
      </c>
      <c r="AQ77" s="2" t="s">
        <v>97</v>
      </c>
      <c r="AR77" s="2" t="s">
        <v>97</v>
      </c>
      <c r="AS77" s="2" t="s">
        <v>97</v>
      </c>
      <c r="AT77" s="2" t="s">
        <v>97</v>
      </c>
      <c r="AV77" s="2" t="s">
        <v>97</v>
      </c>
      <c r="AW77" s="2" t="s">
        <v>97</v>
      </c>
      <c r="AX77" s="2" t="s">
        <v>97</v>
      </c>
      <c r="AY77" s="2" t="s">
        <v>97</v>
      </c>
      <c r="AZ77" s="2" t="s">
        <v>97</v>
      </c>
      <c r="BA77" s="2" t="s">
        <v>97</v>
      </c>
      <c r="BB77" s="2" t="s">
        <v>97</v>
      </c>
      <c r="BC77" s="2" t="s">
        <v>97</v>
      </c>
      <c r="BD77" s="2" t="s">
        <v>97</v>
      </c>
      <c r="BH77" s="2" t="s">
        <v>97</v>
      </c>
      <c r="BI77" s="2" t="s">
        <v>97</v>
      </c>
      <c r="BJ77" s="2" t="s">
        <v>97</v>
      </c>
      <c r="BK77" s="2" t="s">
        <v>97</v>
      </c>
      <c r="BN77" s="2" t="s">
        <v>97</v>
      </c>
      <c r="BO77" s="2" t="s">
        <v>97</v>
      </c>
      <c r="BP77" s="2" t="s">
        <v>97</v>
      </c>
      <c r="BR77" s="2" t="s">
        <v>97</v>
      </c>
      <c r="BV77" s="2" t="s">
        <v>97</v>
      </c>
      <c r="BW77" s="2" t="s">
        <v>97</v>
      </c>
      <c r="BZ77" s="2" t="s">
        <v>97</v>
      </c>
      <c r="CA77" s="2" t="s">
        <v>97</v>
      </c>
      <c r="CB77" s="2" t="s">
        <v>97</v>
      </c>
      <c r="CC77" s="2" t="s">
        <v>97</v>
      </c>
      <c r="CD77" s="2" t="s">
        <v>97</v>
      </c>
      <c r="CE77" s="2" t="s">
        <v>97</v>
      </c>
      <c r="CF77" s="2" t="s">
        <v>97</v>
      </c>
      <c r="CG77" s="2" t="s">
        <v>97</v>
      </c>
      <c r="CH77" s="2" t="s">
        <v>97</v>
      </c>
      <c r="CI77" s="2" t="s">
        <v>97</v>
      </c>
      <c r="CL77" s="2" t="s">
        <v>97</v>
      </c>
      <c r="CM77" s="2" t="s">
        <v>97</v>
      </c>
      <c r="CN77" s="2" t="s">
        <v>97</v>
      </c>
      <c r="CO77" s="2" t="s">
        <v>97</v>
      </c>
      <c r="CP77" s="2" t="s">
        <v>97</v>
      </c>
      <c r="CQ77" s="2" t="s">
        <v>97</v>
      </c>
      <c r="CR77" s="2" t="s">
        <v>97</v>
      </c>
      <c r="CS77" s="2" t="s">
        <v>97</v>
      </c>
      <c r="CT77" s="2" t="s">
        <v>97</v>
      </c>
      <c r="CU77" s="2" t="s">
        <v>97</v>
      </c>
      <c r="CV77" s="2" t="s">
        <v>97</v>
      </c>
      <c r="CW77" s="2" t="s">
        <v>97</v>
      </c>
      <c r="CX77" s="2" t="s">
        <v>97</v>
      </c>
      <c r="CY77" s="2" t="s">
        <v>97</v>
      </c>
      <c r="CZ77" s="2" t="s">
        <v>97</v>
      </c>
      <c r="DA77" s="2" t="s">
        <v>97</v>
      </c>
      <c r="DB77" s="2" t="s">
        <v>97</v>
      </c>
      <c r="DC77" s="2" t="s">
        <v>97</v>
      </c>
      <c r="DD77" s="2" t="s">
        <v>97</v>
      </c>
      <c r="DE77" s="2" t="s">
        <v>97</v>
      </c>
      <c r="DF77" s="2" t="s">
        <v>97</v>
      </c>
      <c r="DG77" s="2" t="s">
        <v>97</v>
      </c>
      <c r="DH77" s="2" t="s">
        <v>97</v>
      </c>
      <c r="DI77" s="2" t="s">
        <v>97</v>
      </c>
      <c r="DJ77" s="2" t="s">
        <v>97</v>
      </c>
      <c r="DK77" s="2" t="s">
        <v>97</v>
      </c>
      <c r="DL77" s="2" t="s">
        <v>97</v>
      </c>
      <c r="DT77" s="2" t="s">
        <v>97</v>
      </c>
      <c r="DU77" s="2" t="s">
        <v>97</v>
      </c>
      <c r="DV77" s="2" t="s">
        <v>97</v>
      </c>
    </row>
    <row r="78" spans="1:126">
      <c r="A78" s="2" t="s">
        <v>276</v>
      </c>
      <c r="B78" s="2" t="s">
        <v>275</v>
      </c>
      <c r="C78" s="2" t="s">
        <v>274</v>
      </c>
      <c r="D78" s="2" t="s">
        <v>273</v>
      </c>
      <c r="E78" s="2" t="s">
        <v>272</v>
      </c>
      <c r="F78" s="2" t="s">
        <v>125</v>
      </c>
      <c r="G78" s="4">
        <v>1620</v>
      </c>
      <c r="H78" s="2">
        <v>8100</v>
      </c>
    </row>
    <row r="79" spans="1:126">
      <c r="A79" s="2" t="s">
        <v>271</v>
      </c>
      <c r="B79" s="2" t="s">
        <v>270</v>
      </c>
      <c r="C79" s="2" t="s">
        <v>269</v>
      </c>
      <c r="D79" s="2" t="s">
        <v>142</v>
      </c>
      <c r="E79" s="2" t="s">
        <v>268</v>
      </c>
      <c r="H79" s="2">
        <v>1296</v>
      </c>
      <c r="I79" s="2">
        <v>648</v>
      </c>
    </row>
    <row r="80" spans="1:126">
      <c r="A80" s="2" t="s">
        <v>267</v>
      </c>
      <c r="B80" s="2" t="s">
        <v>267</v>
      </c>
      <c r="C80" s="2" t="s">
        <v>266</v>
      </c>
      <c r="D80" s="2" t="s">
        <v>142</v>
      </c>
      <c r="E80" s="2" t="s">
        <v>265</v>
      </c>
      <c r="H80" s="2">
        <v>1728</v>
      </c>
      <c r="I80" s="2">
        <v>648</v>
      </c>
    </row>
    <row r="81" spans="1:9">
      <c r="A81" s="2" t="s">
        <v>264</v>
      </c>
      <c r="B81" s="2" t="s">
        <v>263</v>
      </c>
      <c r="C81" s="2" t="s">
        <v>262</v>
      </c>
      <c r="D81" s="2" t="s">
        <v>142</v>
      </c>
      <c r="E81" s="2" t="s">
        <v>261</v>
      </c>
      <c r="F81" s="2" t="s">
        <v>125</v>
      </c>
      <c r="G81" s="2">
        <v>1260</v>
      </c>
      <c r="H81" s="2">
        <v>2700</v>
      </c>
      <c r="I81" s="2">
        <v>648</v>
      </c>
    </row>
    <row r="82" spans="1:9">
      <c r="A82" s="2" t="s">
        <v>260</v>
      </c>
      <c r="B82" s="2" t="s">
        <v>260</v>
      </c>
      <c r="C82" s="2" t="s">
        <v>259</v>
      </c>
      <c r="D82" s="2" t="s">
        <v>142</v>
      </c>
      <c r="E82" s="2" t="s">
        <v>258</v>
      </c>
      <c r="F82" s="2" t="s">
        <v>125</v>
      </c>
      <c r="G82" s="2">
        <v>1260</v>
      </c>
      <c r="H82" s="2">
        <v>3240</v>
      </c>
      <c r="I82" s="2">
        <v>648</v>
      </c>
    </row>
    <row r="83" spans="1:9">
      <c r="A83" s="2" t="s">
        <v>257</v>
      </c>
      <c r="B83" s="2" t="s">
        <v>256</v>
      </c>
      <c r="C83" s="2" t="s">
        <v>255</v>
      </c>
      <c r="D83" s="2" t="s">
        <v>142</v>
      </c>
      <c r="E83" s="2" t="s">
        <v>254</v>
      </c>
      <c r="F83" s="2" t="s">
        <v>125</v>
      </c>
      <c r="G83" s="2">
        <v>1575</v>
      </c>
      <c r="H83" s="2">
        <v>5400</v>
      </c>
    </row>
    <row r="84" spans="1:9">
      <c r="A84" s="2" t="s">
        <v>253</v>
      </c>
      <c r="B84" s="2" t="s">
        <v>252</v>
      </c>
      <c r="C84" s="2" t="s">
        <v>251</v>
      </c>
      <c r="D84" s="2" t="s">
        <v>142</v>
      </c>
      <c r="E84" s="2" t="s">
        <v>250</v>
      </c>
      <c r="F84" s="2" t="s">
        <v>125</v>
      </c>
      <c r="G84" s="2">
        <v>1620</v>
      </c>
      <c r="H84" s="2">
        <v>5400</v>
      </c>
    </row>
    <row r="85" spans="1:9">
      <c r="A85" s="2" t="s">
        <v>249</v>
      </c>
      <c r="B85" s="2" t="s">
        <v>248</v>
      </c>
      <c r="C85" s="2" t="s">
        <v>247</v>
      </c>
      <c r="D85" s="2" t="s">
        <v>142</v>
      </c>
      <c r="E85" s="2" t="s">
        <v>246</v>
      </c>
      <c r="F85" s="2" t="s">
        <v>125</v>
      </c>
      <c r="G85" s="2">
        <v>1620</v>
      </c>
      <c r="H85" s="2">
        <v>4320</v>
      </c>
    </row>
    <row r="86" spans="1:9">
      <c r="A86" s="2" t="s">
        <v>245</v>
      </c>
      <c r="B86" s="2" t="s">
        <v>135</v>
      </c>
      <c r="C86" s="2" t="s">
        <v>244</v>
      </c>
      <c r="D86" s="2" t="s">
        <v>142</v>
      </c>
      <c r="E86" s="2" t="s">
        <v>243</v>
      </c>
      <c r="F86" s="2" t="s">
        <v>125</v>
      </c>
      <c r="G86" s="2">
        <v>1620</v>
      </c>
      <c r="H86" s="2">
        <v>4536</v>
      </c>
    </row>
    <row r="87" spans="1:9">
      <c r="A87" s="2" t="s">
        <v>242</v>
      </c>
      <c r="B87" s="2" t="s">
        <v>241</v>
      </c>
      <c r="C87" s="2" t="s">
        <v>240</v>
      </c>
      <c r="D87" s="2" t="s">
        <v>142</v>
      </c>
      <c r="E87" s="2" t="s">
        <v>239</v>
      </c>
      <c r="F87" s="2" t="s">
        <v>125</v>
      </c>
      <c r="G87" s="2">
        <v>1620</v>
      </c>
      <c r="H87" s="2">
        <v>4104</v>
      </c>
    </row>
    <row r="88" spans="1:9">
      <c r="A88" s="2" t="s">
        <v>238</v>
      </c>
      <c r="B88" s="2" t="s">
        <v>139</v>
      </c>
      <c r="C88" s="2" t="s">
        <v>237</v>
      </c>
      <c r="D88" s="2" t="s">
        <v>142</v>
      </c>
      <c r="E88" s="2" t="s">
        <v>141</v>
      </c>
      <c r="F88" s="2" t="s">
        <v>125</v>
      </c>
      <c r="G88" s="2">
        <v>1620</v>
      </c>
      <c r="H88" s="2">
        <v>4320</v>
      </c>
    </row>
    <row r="89" spans="1:9">
      <c r="A89" s="2" t="s">
        <v>236</v>
      </c>
      <c r="B89" s="2" t="s">
        <v>235</v>
      </c>
      <c r="C89" s="2" t="s">
        <v>234</v>
      </c>
      <c r="D89" s="2" t="s">
        <v>142</v>
      </c>
      <c r="E89" s="2" t="s">
        <v>233</v>
      </c>
      <c r="F89" s="2" t="s">
        <v>125</v>
      </c>
      <c r="G89" s="2">
        <v>1620</v>
      </c>
      <c r="H89" s="2">
        <v>4536</v>
      </c>
    </row>
    <row r="90" spans="1:9">
      <c r="A90" s="2" t="s">
        <v>232</v>
      </c>
      <c r="B90" s="2" t="s">
        <v>231</v>
      </c>
      <c r="C90" s="2" t="s">
        <v>230</v>
      </c>
      <c r="D90" s="2" t="s">
        <v>142</v>
      </c>
      <c r="E90" s="2" t="s">
        <v>229</v>
      </c>
      <c r="F90" s="2" t="s">
        <v>125</v>
      </c>
      <c r="G90" s="2">
        <v>1620</v>
      </c>
      <c r="H90" s="2">
        <v>4104</v>
      </c>
    </row>
    <row r="91" spans="1:9">
      <c r="A91" s="2" t="s">
        <v>228</v>
      </c>
      <c r="B91" s="2" t="s">
        <v>227</v>
      </c>
      <c r="C91" s="2" t="s">
        <v>226</v>
      </c>
      <c r="D91" s="2" t="s">
        <v>142</v>
      </c>
      <c r="E91" s="2" t="s">
        <v>225</v>
      </c>
      <c r="F91" s="2" t="s">
        <v>125</v>
      </c>
      <c r="G91" s="2">
        <v>1620</v>
      </c>
      <c r="H91" s="2">
        <v>4104</v>
      </c>
    </row>
    <row r="92" spans="1:9">
      <c r="A92" s="2" t="s">
        <v>224</v>
      </c>
      <c r="B92" s="2" t="s">
        <v>140</v>
      </c>
      <c r="C92" s="2" t="s">
        <v>223</v>
      </c>
      <c r="D92" s="2" t="s">
        <v>142</v>
      </c>
      <c r="E92" s="2" t="s">
        <v>137</v>
      </c>
      <c r="F92" s="2" t="s">
        <v>138</v>
      </c>
      <c r="G92" s="2">
        <v>0</v>
      </c>
      <c r="H92" s="2">
        <v>16200</v>
      </c>
    </row>
    <row r="93" spans="1:9">
      <c r="A93" s="2" t="s">
        <v>222</v>
      </c>
      <c r="B93" s="2" t="s">
        <v>222</v>
      </c>
      <c r="C93" s="2" t="s">
        <v>148</v>
      </c>
      <c r="D93" s="2" t="s">
        <v>221</v>
      </c>
      <c r="E93" s="2" t="s">
        <v>220</v>
      </c>
      <c r="F93" s="2" t="s">
        <v>125</v>
      </c>
      <c r="G93" s="2">
        <v>1260</v>
      </c>
      <c r="H93" s="2">
        <v>3240</v>
      </c>
      <c r="I93" s="2">
        <v>648</v>
      </c>
    </row>
    <row r="94" spans="1:9">
      <c r="A94" s="2" t="s">
        <v>219</v>
      </c>
      <c r="B94" s="2" t="s">
        <v>219</v>
      </c>
      <c r="C94" s="2" t="s">
        <v>218</v>
      </c>
      <c r="D94" s="2" t="s">
        <v>143</v>
      </c>
      <c r="E94" s="2" t="s">
        <v>217</v>
      </c>
      <c r="F94" s="2" t="s">
        <v>125</v>
      </c>
      <c r="G94" s="2">
        <v>1260</v>
      </c>
      <c r="H94" s="2">
        <v>4320</v>
      </c>
      <c r="I94" s="2">
        <v>648</v>
      </c>
    </row>
    <row r="95" spans="1:9">
      <c r="A95" s="2" t="s">
        <v>216</v>
      </c>
      <c r="B95" s="2" t="s">
        <v>215</v>
      </c>
      <c r="C95" s="2" t="s">
        <v>214</v>
      </c>
      <c r="D95" s="2" t="s">
        <v>189</v>
      </c>
      <c r="E95" s="2" t="s">
        <v>213</v>
      </c>
      <c r="F95" s="2" t="s">
        <v>125</v>
      </c>
      <c r="G95" s="2">
        <v>1260</v>
      </c>
      <c r="H95" s="2">
        <v>3100</v>
      </c>
      <c r="I95" s="2">
        <v>648</v>
      </c>
    </row>
    <row r="96" spans="1:9">
      <c r="A96" s="2" t="s">
        <v>212</v>
      </c>
      <c r="B96" s="2" t="s">
        <v>211</v>
      </c>
      <c r="C96" s="2" t="s">
        <v>210</v>
      </c>
      <c r="D96" s="2" t="s">
        <v>144</v>
      </c>
      <c r="E96" s="2" t="s">
        <v>209</v>
      </c>
      <c r="F96" s="2" t="s">
        <v>125</v>
      </c>
      <c r="G96" s="2">
        <v>1260</v>
      </c>
      <c r="H96" s="2">
        <v>3888</v>
      </c>
      <c r="I96" s="2">
        <v>648</v>
      </c>
    </row>
    <row r="97" spans="1:9">
      <c r="A97" s="2" t="s">
        <v>208</v>
      </c>
      <c r="B97" s="2" t="s">
        <v>207</v>
      </c>
      <c r="C97" s="2" t="s">
        <v>206</v>
      </c>
      <c r="D97" s="2" t="s">
        <v>189</v>
      </c>
      <c r="E97" s="2" t="s">
        <v>205</v>
      </c>
      <c r="F97" s="2" t="s">
        <v>125</v>
      </c>
      <c r="G97" s="2">
        <v>1620</v>
      </c>
      <c r="H97" s="2">
        <v>4968</v>
      </c>
    </row>
    <row r="98" spans="1:9">
      <c r="A98" s="2" t="s">
        <v>204</v>
      </c>
      <c r="B98" s="2" t="s">
        <v>203</v>
      </c>
      <c r="C98" s="2" t="s">
        <v>202</v>
      </c>
      <c r="D98" s="2" t="s">
        <v>201</v>
      </c>
      <c r="E98" s="2" t="s">
        <v>200</v>
      </c>
      <c r="F98" s="2" t="s">
        <v>125</v>
      </c>
      <c r="G98" s="2">
        <v>1620</v>
      </c>
      <c r="H98" s="2">
        <v>6048</v>
      </c>
    </row>
    <row r="99" spans="1:9">
      <c r="A99" s="2" t="s">
        <v>838</v>
      </c>
      <c r="B99" s="2" t="s">
        <v>839</v>
      </c>
      <c r="C99" s="2" t="s">
        <v>842</v>
      </c>
      <c r="D99" s="2" t="s">
        <v>129</v>
      </c>
      <c r="E99" s="2" t="s">
        <v>844</v>
      </c>
      <c r="F99" s="2" t="s">
        <v>125</v>
      </c>
      <c r="G99" s="2">
        <v>1620</v>
      </c>
      <c r="H99" s="2">
        <v>5400</v>
      </c>
    </row>
    <row r="100" spans="1:9">
      <c r="A100" s="2" t="s">
        <v>841</v>
      </c>
      <c r="B100" s="2" t="s">
        <v>840</v>
      </c>
      <c r="C100" s="2" t="s">
        <v>843</v>
      </c>
      <c r="D100" s="2" t="s">
        <v>129</v>
      </c>
      <c r="E100" s="2" t="s">
        <v>845</v>
      </c>
      <c r="F100" s="2" t="s">
        <v>125</v>
      </c>
      <c r="G100" s="2">
        <v>1620</v>
      </c>
      <c r="H100" s="2">
        <v>8100</v>
      </c>
    </row>
    <row r="101" spans="1:9">
      <c r="A101" s="2" t="s">
        <v>145</v>
      </c>
      <c r="B101" s="2" t="s">
        <v>199</v>
      </c>
      <c r="C101" s="2" t="s">
        <v>147</v>
      </c>
      <c r="D101" s="2" t="s">
        <v>147</v>
      </c>
      <c r="E101" s="2" t="s">
        <v>198</v>
      </c>
      <c r="F101" s="2" t="s">
        <v>125</v>
      </c>
      <c r="G101" s="2">
        <v>1260</v>
      </c>
      <c r="H101" s="2">
        <v>4860</v>
      </c>
      <c r="I101" s="2">
        <v>648</v>
      </c>
    </row>
    <row r="102" spans="1:9">
      <c r="A102" s="2" t="s">
        <v>197</v>
      </c>
      <c r="B102" s="2" t="s">
        <v>196</v>
      </c>
      <c r="C102" s="2" t="s">
        <v>195</v>
      </c>
      <c r="D102" s="2" t="s">
        <v>195</v>
      </c>
      <c r="E102" s="2" t="s">
        <v>146</v>
      </c>
      <c r="F102" s="2" t="s">
        <v>125</v>
      </c>
      <c r="G102" s="2">
        <v>1260</v>
      </c>
      <c r="H102" s="2">
        <v>3564</v>
      </c>
      <c r="I102" s="2">
        <v>648</v>
      </c>
    </row>
    <row r="103" spans="1:9">
      <c r="A103" s="2" t="s">
        <v>194</v>
      </c>
      <c r="B103" s="2" t="s">
        <v>193</v>
      </c>
      <c r="C103" s="2" t="s">
        <v>155</v>
      </c>
      <c r="D103" s="2" t="s">
        <v>144</v>
      </c>
      <c r="E103" s="2" t="s">
        <v>192</v>
      </c>
      <c r="F103" s="2" t="s">
        <v>125</v>
      </c>
      <c r="G103" s="2">
        <v>3200</v>
      </c>
      <c r="H103" s="2">
        <v>3456</v>
      </c>
      <c r="I103" s="2">
        <v>648</v>
      </c>
    </row>
    <row r="104" spans="1:9">
      <c r="A104" s="2" t="s">
        <v>191</v>
      </c>
      <c r="B104" s="2" t="s">
        <v>190</v>
      </c>
      <c r="C104" s="2" t="s">
        <v>156</v>
      </c>
      <c r="D104" s="2" t="s">
        <v>189</v>
      </c>
      <c r="E104" s="2" t="s">
        <v>188</v>
      </c>
      <c r="F104" s="2" t="s">
        <v>125</v>
      </c>
      <c r="G104" s="2">
        <v>3699.9999999999995</v>
      </c>
      <c r="H104" s="2">
        <v>3996</v>
      </c>
      <c r="I104" s="2">
        <v>648</v>
      </c>
    </row>
    <row r="105" spans="1:9">
      <c r="A105" s="2" t="s">
        <v>187</v>
      </c>
      <c r="B105" s="2" t="s">
        <v>186</v>
      </c>
      <c r="C105" s="2" t="s">
        <v>157</v>
      </c>
      <c r="D105" s="2" t="s">
        <v>144</v>
      </c>
      <c r="E105" s="2" t="s">
        <v>185</v>
      </c>
      <c r="F105" s="2" t="s">
        <v>125</v>
      </c>
      <c r="G105" s="2">
        <v>4700</v>
      </c>
      <c r="H105" s="2">
        <v>5076</v>
      </c>
    </row>
    <row r="106" spans="1:9">
      <c r="A106" s="2" t="s">
        <v>184</v>
      </c>
      <c r="B106" s="2" t="s">
        <v>183</v>
      </c>
      <c r="C106" s="2" t="s">
        <v>158</v>
      </c>
      <c r="D106" s="2" t="s">
        <v>182</v>
      </c>
      <c r="E106" s="2" t="s">
        <v>181</v>
      </c>
      <c r="F106" s="2" t="s">
        <v>125</v>
      </c>
      <c r="G106" s="2">
        <v>5700</v>
      </c>
      <c r="H106" s="2">
        <v>6156</v>
      </c>
    </row>
    <row r="107" spans="1:9">
      <c r="A107" s="2" t="s">
        <v>793</v>
      </c>
      <c r="B107" s="2" t="s">
        <v>793</v>
      </c>
      <c r="C107" s="2" t="s">
        <v>783</v>
      </c>
      <c r="D107" s="2" t="s">
        <v>804</v>
      </c>
      <c r="E107" s="2" t="s">
        <v>805</v>
      </c>
      <c r="F107" s="2" t="s">
        <v>110</v>
      </c>
      <c r="G107" s="2">
        <v>4400</v>
      </c>
      <c r="H107" s="2">
        <v>4752</v>
      </c>
      <c r="I107" s="2">
        <v>648</v>
      </c>
    </row>
    <row r="108" spans="1:9">
      <c r="A108" s="2" t="s">
        <v>794</v>
      </c>
      <c r="B108" s="2" t="s">
        <v>799</v>
      </c>
      <c r="C108" s="2" t="s">
        <v>785</v>
      </c>
      <c r="D108" s="2" t="s">
        <v>804</v>
      </c>
      <c r="E108" s="2" t="s">
        <v>806</v>
      </c>
      <c r="F108" s="2" t="s">
        <v>110</v>
      </c>
      <c r="G108" s="2">
        <v>2300</v>
      </c>
      <c r="H108" s="2">
        <v>2484</v>
      </c>
      <c r="I108" s="2">
        <v>648</v>
      </c>
    </row>
    <row r="109" spans="1:9">
      <c r="A109" s="2" t="s">
        <v>795</v>
      </c>
      <c r="B109" s="2" t="s">
        <v>800</v>
      </c>
      <c r="C109" s="2" t="s">
        <v>786</v>
      </c>
      <c r="D109" s="2" t="s">
        <v>804</v>
      </c>
      <c r="E109" s="2" t="s">
        <v>807</v>
      </c>
      <c r="F109" s="2" t="s">
        <v>110</v>
      </c>
      <c r="G109" s="2">
        <v>2300</v>
      </c>
      <c r="H109" s="2">
        <v>2484</v>
      </c>
      <c r="I109" s="2">
        <v>648</v>
      </c>
    </row>
    <row r="110" spans="1:9">
      <c r="A110" s="2" t="s">
        <v>796</v>
      </c>
      <c r="B110" s="2" t="s">
        <v>801</v>
      </c>
      <c r="C110" s="2" t="s">
        <v>788</v>
      </c>
      <c r="D110" s="2" t="s">
        <v>804</v>
      </c>
      <c r="E110" s="2" t="s">
        <v>808</v>
      </c>
      <c r="F110" s="2" t="s">
        <v>110</v>
      </c>
      <c r="G110" s="2">
        <v>2300</v>
      </c>
      <c r="H110" s="2">
        <v>2484</v>
      </c>
      <c r="I110" s="2">
        <v>648</v>
      </c>
    </row>
    <row r="111" spans="1:9">
      <c r="A111" s="2" t="s">
        <v>797</v>
      </c>
      <c r="B111" s="2" t="s">
        <v>802</v>
      </c>
      <c r="C111" s="2" t="s">
        <v>790</v>
      </c>
      <c r="D111" s="2" t="s">
        <v>804</v>
      </c>
      <c r="E111" s="2" t="s">
        <v>809</v>
      </c>
      <c r="F111" s="2" t="s">
        <v>110</v>
      </c>
      <c r="G111" s="2">
        <v>2300</v>
      </c>
      <c r="H111" s="2">
        <v>2484</v>
      </c>
      <c r="I111" s="2">
        <v>648</v>
      </c>
    </row>
    <row r="112" spans="1:9">
      <c r="A112" s="2" t="s">
        <v>798</v>
      </c>
      <c r="B112" s="2" t="s">
        <v>803</v>
      </c>
      <c r="C112" s="2" t="s">
        <v>791</v>
      </c>
      <c r="D112" s="2" t="s">
        <v>804</v>
      </c>
      <c r="E112" s="2" t="s">
        <v>810</v>
      </c>
      <c r="F112" s="2" t="s">
        <v>110</v>
      </c>
      <c r="G112" s="2">
        <v>2300</v>
      </c>
      <c r="H112" s="2">
        <v>2484</v>
      </c>
      <c r="I112" s="2">
        <v>648</v>
      </c>
    </row>
    <row r="113" spans="1:9">
      <c r="A113" s="2" t="s">
        <v>818</v>
      </c>
      <c r="B113" s="2" t="s">
        <v>826</v>
      </c>
      <c r="C113" s="2" t="s">
        <v>821</v>
      </c>
      <c r="D113" s="2" t="s">
        <v>829</v>
      </c>
      <c r="E113" s="2" t="s">
        <v>830</v>
      </c>
      <c r="F113" s="2" t="s">
        <v>125</v>
      </c>
      <c r="G113" s="2">
        <v>1260</v>
      </c>
      <c r="H113" s="2">
        <v>3780</v>
      </c>
      <c r="I113" s="2">
        <v>648</v>
      </c>
    </row>
    <row r="114" spans="1:9">
      <c r="A114" s="2" t="s">
        <v>819</v>
      </c>
      <c r="B114" s="2" t="s">
        <v>827</v>
      </c>
      <c r="C114" s="2" t="s">
        <v>822</v>
      </c>
      <c r="D114" s="2" t="s">
        <v>829</v>
      </c>
      <c r="E114" s="2" t="s">
        <v>831</v>
      </c>
      <c r="F114" s="2" t="s">
        <v>125</v>
      </c>
      <c r="G114" s="4">
        <v>1620</v>
      </c>
      <c r="H114" s="2">
        <v>5400</v>
      </c>
    </row>
    <row r="115" spans="1:9">
      <c r="A115" s="2" t="s">
        <v>820</v>
      </c>
      <c r="B115" s="2" t="s">
        <v>828</v>
      </c>
      <c r="C115" s="2" t="s">
        <v>824</v>
      </c>
      <c r="D115" s="2" t="s">
        <v>829</v>
      </c>
      <c r="E115" s="2" t="s">
        <v>832</v>
      </c>
      <c r="F115" s="2" t="s">
        <v>125</v>
      </c>
      <c r="G115" s="4">
        <v>1620</v>
      </c>
      <c r="H115" s="2">
        <v>7560</v>
      </c>
    </row>
    <row r="116" spans="1:9">
      <c r="A116" s="2" t="s">
        <v>859</v>
      </c>
      <c r="B116" s="2" t="s">
        <v>859</v>
      </c>
      <c r="C116" s="2" t="s">
        <v>860</v>
      </c>
      <c r="D116" s="2" t="s">
        <v>861</v>
      </c>
      <c r="E116" s="2" t="s">
        <v>862</v>
      </c>
      <c r="F116" s="2" t="s">
        <v>125</v>
      </c>
      <c r="G116" s="2">
        <v>1260</v>
      </c>
      <c r="H116" s="2">
        <v>3218</v>
      </c>
    </row>
  </sheetData>
  <sheetProtection password="E8F6" sheet="1" objects="1" scenarios="1" selectLockedCells="1" selectUnlockedCells="1"/>
  <phoneticPr fontId="2"/>
  <dataValidations xWindow="861" yWindow="418" count="1">
    <dataValidation allowBlank="1" showInputMessage="1" sqref="AD5:AD6 AD9" xr:uid="{00000000-0002-0000-0300-000000000000}"/>
  </dataValidations>
  <pageMargins left="0.75" right="0.75" top="1" bottom="1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237</vt:i4>
      </vt:variant>
    </vt:vector>
  </HeadingPairs>
  <TitlesOfParts>
    <vt:vector size="241" baseType="lpstr">
      <vt:lpstr>注文シート</vt:lpstr>
      <vt:lpstr>リスト</vt:lpstr>
      <vt:lpstr>送料設定</vt:lpstr>
      <vt:lpstr>data </vt:lpstr>
      <vt:lpstr>Charge4</vt:lpstr>
      <vt:lpstr>Child4</vt:lpstr>
      <vt:lpstr>Classic4</vt:lpstr>
      <vt:lpstr>code</vt:lpstr>
      <vt:lpstr>jh25w</vt:lpstr>
      <vt:lpstr>jh30w</vt:lpstr>
      <vt:lpstr>jh40w</vt:lpstr>
      <vt:lpstr>jh50w</vt:lpstr>
      <vt:lpstr>Mamamilk4</vt:lpstr>
      <vt:lpstr>OKOMEBANZUKESELECTION20162合</vt:lpstr>
      <vt:lpstr>OKOMEBANZUKESELECTION20163合</vt:lpstr>
      <vt:lpstr>注文シート!Print_Area</vt:lpstr>
      <vt:lpstr>Special9</vt:lpstr>
      <vt:lpstr>Standard4</vt:lpstr>
      <vt:lpstr>あい</vt:lpstr>
      <vt:lpstr>あいてむ</vt:lpstr>
      <vt:lpstr>あおい</vt:lpstr>
      <vt:lpstr>あきごぶ</vt:lpstr>
      <vt:lpstr>あきはちぶ</vt:lpstr>
      <vt:lpstr>あきまんかい</vt:lpstr>
      <vt:lpstr>あきろくぶ</vt:lpstr>
      <vt:lpstr>あらしやま</vt:lpstr>
      <vt:lpstr>いろあそびひぃちゃん</vt:lpstr>
      <vt:lpstr>いろあそびふぅちゃん</vt:lpstr>
      <vt:lpstr>いろあそびみぃちゃん</vt:lpstr>
      <vt:lpstr>いろあそびむぅちゃん</vt:lpstr>
      <vt:lpstr>いろあそびよぅちゃん</vt:lpstr>
      <vt:lpstr>うめ</vt:lpstr>
      <vt:lpstr>えんざん</vt:lpstr>
      <vt:lpstr>おきなご</vt:lpstr>
      <vt:lpstr>おきなさん</vt:lpstr>
      <vt:lpstr>おこめばんづけ2016さんごう</vt:lpstr>
      <vt:lpstr>おこめばんづけ2016にごう</vt:lpstr>
      <vt:lpstr>おこめばんづけさんごう</vt:lpstr>
      <vt:lpstr>おこめばんづけにごう</vt:lpstr>
      <vt:lpstr>おむろ</vt:lpstr>
      <vt:lpstr>かぐら</vt:lpstr>
      <vt:lpstr>かつら</vt:lpstr>
      <vt:lpstr>からこ</vt:lpstr>
      <vt:lpstr>ぎおん</vt:lpstr>
      <vt:lpstr>きっちょう</vt:lpstr>
      <vt:lpstr>きてぃむぅちゃん</vt:lpstr>
      <vt:lpstr>きてぃよぅちゃん</vt:lpstr>
      <vt:lpstr>きぬがさ</vt:lpstr>
      <vt:lpstr>きぶね</vt:lpstr>
      <vt:lpstr>きよたき</vt:lpstr>
      <vt:lpstr>きよみず</vt:lpstr>
      <vt:lpstr>きり</vt:lpstr>
      <vt:lpstr>くらしっくふぉー</vt:lpstr>
      <vt:lpstr>くらま</vt:lpstr>
      <vt:lpstr>けんじょうまい</vt:lpstr>
      <vt:lpstr>こい</vt:lpstr>
      <vt:lpstr>ことぶき</vt:lpstr>
      <vt:lpstr>ごぶ</vt:lpstr>
      <vt:lpstr>ごぶなつ</vt:lpstr>
      <vt:lpstr>さが</vt:lpstr>
      <vt:lpstr>さくら</vt:lpstr>
      <vt:lpstr>さんぶ</vt:lpstr>
      <vt:lpstr>しき</vt:lpstr>
      <vt:lpstr>しじょう</vt:lpstr>
      <vt:lpstr>しのびおきな</vt:lpstr>
      <vt:lpstr>しのびかぐら</vt:lpstr>
      <vt:lpstr>しのびからこ</vt:lpstr>
      <vt:lpstr>しのびけんじょうまい</vt:lpstr>
      <vt:lpstr>しのびごぶ</vt:lpstr>
      <vt:lpstr>しのびさんぶ</vt:lpstr>
      <vt:lpstr>しのびしき</vt:lpstr>
      <vt:lpstr>しのびともえ</vt:lpstr>
      <vt:lpstr>しのびにぶ</vt:lpstr>
      <vt:lpstr>しのびはくさん</vt:lpstr>
      <vt:lpstr>しのびはつね</vt:lpstr>
      <vt:lpstr>しのびまんかい</vt:lpstr>
      <vt:lpstr>しのびまんざい</vt:lpstr>
      <vt:lpstr>しのびろくぶ</vt:lpstr>
      <vt:lpstr>しゅく</vt:lpstr>
      <vt:lpstr>しょう</vt:lpstr>
      <vt:lpstr>しらかわ</vt:lpstr>
      <vt:lpstr>すたんだーどふぉー</vt:lpstr>
      <vt:lpstr>すぺしゃるないん</vt:lpstr>
      <vt:lpstr>そなえポータブル</vt:lpstr>
      <vt:lpstr>そなえミール</vt:lpstr>
      <vt:lpstr>だい</vt:lpstr>
      <vt:lpstr>だいご</vt:lpstr>
      <vt:lpstr>たかお</vt:lpstr>
      <vt:lpstr>たかせ</vt:lpstr>
      <vt:lpstr>たけ</vt:lpstr>
      <vt:lpstr>ちゃーじふぉー</vt:lpstr>
      <vt:lpstr>ちゃいるどふぉー</vt:lpstr>
      <vt:lpstr>ともえ</vt:lpstr>
      <vt:lpstr>とわ</vt:lpstr>
      <vt:lpstr>にしき</vt:lpstr>
      <vt:lpstr>にぶ</vt:lpstr>
      <vt:lpstr>はくさん</vt:lpstr>
      <vt:lpstr>はちぶ</vt:lpstr>
      <vt:lpstr>はちぶなつ</vt:lpstr>
      <vt:lpstr>はつね</vt:lpstr>
      <vt:lpstr>はなみ</vt:lpstr>
      <vt:lpstr>はるごぶ</vt:lpstr>
      <vt:lpstr>はるはちぶ</vt:lpstr>
      <vt:lpstr>はるまんかい</vt:lpstr>
      <vt:lpstr>はるろくぶ</vt:lpstr>
      <vt:lpstr>はろぅきてぃいろあそびむぅちゃん</vt:lpstr>
      <vt:lpstr>はろぅきてぃいろあそびよぅちゃん</vt:lpstr>
      <vt:lpstr>ひぃちゃん</vt:lpstr>
      <vt:lpstr>ひがしやま</vt:lpstr>
      <vt:lpstr>ひやしちゃつづけうめ</vt:lpstr>
      <vt:lpstr>ひやしちゃつづけたけ</vt:lpstr>
      <vt:lpstr>ひやしちゃつづけまつ</vt:lpstr>
      <vt:lpstr>ふぅちゃん</vt:lpstr>
      <vt:lpstr>ふじ</vt:lpstr>
      <vt:lpstr>ふしみ</vt:lpstr>
      <vt:lpstr>ふゆごぶ</vt:lpstr>
      <vt:lpstr>ふゆはちぶ</vt:lpstr>
      <vt:lpstr>ふゆまんかい</vt:lpstr>
      <vt:lpstr>ふゆろくぶ</vt:lpstr>
      <vt:lpstr>へいあん</vt:lpstr>
      <vt:lpstr>ほうらい</vt:lpstr>
      <vt:lpstr>ぽーたぶる</vt:lpstr>
      <vt:lpstr>まつ</vt:lpstr>
      <vt:lpstr>まつお</vt:lpstr>
      <vt:lpstr>ままみるくふぉー</vt:lpstr>
      <vt:lpstr>まんかい</vt:lpstr>
      <vt:lpstr>まんかいなつ</vt:lpstr>
      <vt:lpstr>まんざい</vt:lpstr>
      <vt:lpstr>みぃちゃん</vt:lpstr>
      <vt:lpstr>みーる</vt:lpstr>
      <vt:lpstr>みに</vt:lpstr>
      <vt:lpstr>みやがわ</vt:lpstr>
      <vt:lpstr>むぅちゃん</vt:lpstr>
      <vt:lpstr>むろまち</vt:lpstr>
      <vt:lpstr>もも</vt:lpstr>
      <vt:lpstr>やさか</vt:lpstr>
      <vt:lpstr>よぅちゃん</vt:lpstr>
      <vt:lpstr>らん</vt:lpstr>
      <vt:lpstr>ろくぶ</vt:lpstr>
      <vt:lpstr>ろくぶなつ</vt:lpstr>
      <vt:lpstr>夏の京御膳冷やし茶漬け松</vt:lpstr>
      <vt:lpstr>夏の京御膳冷やし茶漬け竹</vt:lpstr>
      <vt:lpstr>夏の京御膳冷やし茶漬け梅</vt:lpstr>
      <vt:lpstr>華かざり「寿」</vt:lpstr>
      <vt:lpstr>華かざり「祝」</vt:lpstr>
      <vt:lpstr>感謝米</vt:lpstr>
      <vt:lpstr>祇園囃子翁霞3kg</vt:lpstr>
      <vt:lpstr>祇園囃子桂</vt:lpstr>
      <vt:lpstr>祇園囃子四季</vt:lpstr>
      <vt:lpstr>祇園囃子偲シリーズ翁霞</vt:lpstr>
      <vt:lpstr>祇園囃子偲シリーズ四季</vt:lpstr>
      <vt:lpstr>祇園囃子偲シリーズ初音</vt:lpstr>
      <vt:lpstr>祇園囃子偲シリーズ神楽</vt:lpstr>
      <vt:lpstr>祇園囃子偲シリーズ唐子</vt:lpstr>
      <vt:lpstr>祇園囃子偲シリーズ巴</vt:lpstr>
      <vt:lpstr>祇園囃子偲シリーズ白山</vt:lpstr>
      <vt:lpstr>祇園囃子偲シリーズ萬才</vt:lpstr>
      <vt:lpstr>祇園囃子初音</vt:lpstr>
      <vt:lpstr>祇園囃子松尾</vt:lpstr>
      <vt:lpstr>祇園囃子神楽</vt:lpstr>
      <vt:lpstr>祇園囃子唐子</vt:lpstr>
      <vt:lpstr>祇園囃子東山</vt:lpstr>
      <vt:lpstr>祇園囃子巴</vt:lpstr>
      <vt:lpstr>祇園囃子白山</vt:lpstr>
      <vt:lpstr>祇園囃子嵐山</vt:lpstr>
      <vt:lpstr>祇園囃子萬才</vt:lpstr>
      <vt:lpstr>京御膳むすび葵</vt:lpstr>
      <vt:lpstr>京御膳むすび桐</vt:lpstr>
      <vt:lpstr>京御膳むすび藤</vt:lpstr>
      <vt:lpstr>京御膳茶漬け松</vt:lpstr>
      <vt:lpstr>京御膳茶漬け竹</vt:lpstr>
      <vt:lpstr>京御膳茶漬け梅</vt:lpstr>
      <vt:lpstr>献上米</vt:lpstr>
      <vt:lpstr>献上米偲</vt:lpstr>
      <vt:lpstr>紫風呂敷_1_620円</vt:lpstr>
      <vt:lpstr>写真</vt:lpstr>
      <vt:lpstr>手提げ袋ミニ</vt:lpstr>
      <vt:lpstr>手提げ袋小</vt:lpstr>
      <vt:lpstr>手提げ袋大</vt:lpstr>
      <vt:lpstr>十二単鞍馬</vt:lpstr>
      <vt:lpstr>十二単貴船</vt:lpstr>
      <vt:lpstr>十二単詰合せ衣笠</vt:lpstr>
      <vt:lpstr>十二単詰合せ御室</vt:lpstr>
      <vt:lpstr>十二単詰合せ高雄</vt:lpstr>
      <vt:lpstr>十二単詰合せ清滝</vt:lpstr>
      <vt:lpstr>十二単詰合せ千鳥</vt:lpstr>
      <vt:lpstr>十二単五分咲き</vt:lpstr>
      <vt:lpstr>十二単五分咲き夏</vt:lpstr>
      <vt:lpstr>十二単五分咲き秋</vt:lpstr>
      <vt:lpstr>十二単五分咲き春</vt:lpstr>
      <vt:lpstr>十二単五分咲き冬</vt:lpstr>
      <vt:lpstr>十二単嵯峨</vt:lpstr>
      <vt:lpstr>十二単三分咲き</vt:lpstr>
      <vt:lpstr>十二単室町</vt:lpstr>
      <vt:lpstr>十二単偲五分</vt:lpstr>
      <vt:lpstr>十二単偲三分</vt:lpstr>
      <vt:lpstr>十二単偲二分</vt:lpstr>
      <vt:lpstr>十二単偲満</vt:lpstr>
      <vt:lpstr>十二単偲六分</vt:lpstr>
      <vt:lpstr>十二単醍醐</vt:lpstr>
      <vt:lpstr>十二単二分咲き</vt:lpstr>
      <vt:lpstr>十二単八分咲き</vt:lpstr>
      <vt:lpstr>十二単八分咲き夏</vt:lpstr>
      <vt:lpstr>十二単八分咲き秋</vt:lpstr>
      <vt:lpstr>十二単八分咲き春</vt:lpstr>
      <vt:lpstr>十二単八分咲き冬</vt:lpstr>
      <vt:lpstr>十二単伏見</vt:lpstr>
      <vt:lpstr>十二単平安</vt:lpstr>
      <vt:lpstr>十二単満開</vt:lpstr>
      <vt:lpstr>十二単満開お米券付</vt:lpstr>
      <vt:lpstr>十二単満開夏</vt:lpstr>
      <vt:lpstr>十二単満開秋</vt:lpstr>
      <vt:lpstr>十二単満開春</vt:lpstr>
      <vt:lpstr>十二単満開冬</vt:lpstr>
      <vt:lpstr>十二単六分咲き</vt:lpstr>
      <vt:lpstr>十二単六分咲き夏</vt:lpstr>
      <vt:lpstr>十二単六分咲き秋</vt:lpstr>
      <vt:lpstr>十二単六分咲き春</vt:lpstr>
      <vt:lpstr>十二単六分咲き冬</vt:lpstr>
      <vt:lpstr>炊き込みご飯桜</vt:lpstr>
      <vt:lpstr>炊き込みご飯桃</vt:lpstr>
      <vt:lpstr>炊き込みご飯蘭</vt:lpstr>
      <vt:lpstr>都道府県</vt:lpstr>
      <vt:lpstr>配達希望時間</vt:lpstr>
      <vt:lpstr>柄</vt:lpstr>
      <vt:lpstr>米料亭円山</vt:lpstr>
      <vt:lpstr>米料亭花見</vt:lpstr>
      <vt:lpstr>米料亭祇園</vt:lpstr>
      <vt:lpstr>米料亭宮川</vt:lpstr>
      <vt:lpstr>米料亭高瀬</vt:lpstr>
      <vt:lpstr>米料亭四条</vt:lpstr>
      <vt:lpstr>米料亭清水</vt:lpstr>
      <vt:lpstr>米料亭白川</vt:lpstr>
      <vt:lpstr>米料亭八坂</vt:lpstr>
      <vt:lpstr>有</vt:lpstr>
      <vt:lpstr>良縁米愛</vt:lpstr>
      <vt:lpstr>良縁米永久</vt:lpstr>
      <vt:lpstr>良縁米吉兆</vt:lpstr>
      <vt:lpstr>良縁米錦</vt:lpstr>
      <vt:lpstr>良縁米宝来</vt:lpstr>
      <vt:lpstr>良縁米恋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MMCPC008User</dc:creator>
  <cp:keywords/>
  <dc:description/>
  <cp:lastModifiedBy>Microsoft Office User</cp:lastModifiedBy>
  <cp:lastPrinted>2023-07-12T04:01:25Z</cp:lastPrinted>
  <dcterms:created xsi:type="dcterms:W3CDTF">2011-03-11T01:36:52Z</dcterms:created>
  <dcterms:modified xsi:type="dcterms:W3CDTF">2023-07-13T00:38:26Z</dcterms:modified>
  <cp:category/>
</cp:coreProperties>
</file>